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ection A" state="visible" r:id="rId4"/>
    <sheet sheetId="2" name="Section B" state="visible" r:id="rId5"/>
    <sheet sheetId="3" name="Section C" state="visible" r:id="rId6"/>
    <sheet sheetId="4" name="Section D" state="visible" r:id="rId7"/>
    <sheet sheetId="5" name="Section E" state="visible" r:id="rId8"/>
    <sheet sheetId="6" name="Section F" state="visible" r:id="rId9"/>
    <sheet sheetId="7" name="Section G" state="visible" r:id="rId10"/>
    <sheet sheetId="8" name="Section H" state="visible" r:id="rId11"/>
    <sheet sheetId="9" name="Section I" state="visible" r:id="rId12"/>
    <sheet sheetId="10" name="Section J" state="visible" r:id="rId13"/>
    <sheet sheetId="11" name="Section K" state="visible" r:id="rId14"/>
    <sheet sheetId="12" name="Section L" state="visible" r:id="rId15"/>
    <sheet sheetId="13" name="Summary" state="visible" r:id="rId16"/>
    <sheet sheetId="14" name="Notes" state="visible" r:id="rId17"/>
  </sheets>
  <definedNames>
    <definedName name="_xlnm.Print_Titles" localSheetId="0">'Section A'!$7:$8</definedName>
    <definedName name="_xlnm.Print_Titles" localSheetId="1">'Section B'!$7:$8</definedName>
    <definedName name="_xlnm.Print_Titles" localSheetId="2">'Section C'!$7:$8</definedName>
    <definedName name="_xlnm.Print_Titles" localSheetId="3">'Section D'!$7:$8</definedName>
    <definedName name="_xlnm.Print_Titles" localSheetId="4">'Section E'!$7:$8</definedName>
    <definedName name="_xlnm.Print_Titles" localSheetId="5">'Section F'!$7:$8</definedName>
    <definedName name="_xlnm.Print_Titles" localSheetId="6">'Section G'!$7:$8</definedName>
    <definedName name="_xlnm.Print_Titles" localSheetId="7">'Section H'!$7:$8</definedName>
    <definedName name="_xlnm.Print_Titles" localSheetId="8">'Section I'!$7:$8</definedName>
    <definedName name="_xlnm.Print_Titles" localSheetId="9">'Section J'!$7:$8</definedName>
    <definedName name="_xlnm.Print_Titles" localSheetId="10">'Section K'!$7:$8</definedName>
    <definedName name="_xlnm.Print_Titles" localSheetId="11">'Section L'!$7:$8</definedName>
  </definedNames>
  <calcPr calcId="171027" fullCalcOnLoad="1"/>
</workbook>
</file>

<file path=xl/sharedStrings.xml><?xml version="1.0" encoding="utf-8"?>
<sst xmlns="http://schemas.openxmlformats.org/spreadsheetml/2006/main" count="3207" uniqueCount="1234">
  <si>
    <t>Cost Estimate</t>
  </si>
  <si>
    <t>EXAMPLE-01 - Example Relief Road, Ennis</t>
  </si>
  <si>
    <t>2026-10-08</t>
  </si>
  <si>
    <t>Employer's cost estimate. Confidential: not for issue to tenderers.</t>
  </si>
  <si>
    <t>Number</t>
  </si>
  <si>
    <t>Item description</t>
  </si>
  <si>
    <t>Unit</t>
  </si>
  <si>
    <t>Quantity</t>
  </si>
  <si>
    <t>Rate</t>
  </si>
  <si>
    <t>Amount</t>
  </si>
  <si>
    <t>€</t>
  </si>
  <si>
    <t>A</t>
  </si>
  <si>
    <t>General items, provisional services and additional items</t>
  </si>
  <si>
    <t>A1</t>
  </si>
  <si>
    <t>Offices and stores for the Contractor</t>
  </si>
  <si>
    <t>sum</t>
  </si>
  <si>
    <t>Rate to be entered</t>
  </si>
  <si>
    <t>A2</t>
  </si>
  <si>
    <t>Establish on site all plant, equipment and services for a Green Category site</t>
  </si>
  <si>
    <t>A2.1</t>
  </si>
  <si>
    <t>Establish on site cable percussion ('shell &amp; auger') boring plant and equipment for a Green Category site</t>
  </si>
  <si>
    <t>Not Required</t>
  </si>
  <si>
    <t>N/A</t>
  </si>
  <si>
    <t>-</t>
  </si>
  <si>
    <t>A2.2</t>
  </si>
  <si>
    <t>Establish on site rotary drilling plant and equipment for a Green Category site</t>
  </si>
  <si>
    <t>A2.3</t>
  </si>
  <si>
    <t>Establish on site Geobor S rotary drilling plant and equipment for a Green Category site</t>
  </si>
  <si>
    <t>A2.4</t>
  </si>
  <si>
    <t>Establish on site trial pitting and trenching plant and equipment for a Green Category site</t>
  </si>
  <si>
    <t>A2.5</t>
  </si>
  <si>
    <t>Establish on site in situ test and sampling equipment for a Green Category site</t>
  </si>
  <si>
    <t>A2.6</t>
  </si>
  <si>
    <t>Establish on site cone penetration testing (CPT) plant and equipment for a Green Category site</t>
  </si>
  <si>
    <t>A2.7</t>
  </si>
  <si>
    <t>Establish on site dynamic sampling and probing plant and equipment for a Green Category site</t>
  </si>
  <si>
    <t>A2.8</t>
  </si>
  <si>
    <t>Establish on site geophysical survey equipment for a Green Category site</t>
  </si>
  <si>
    <t>A2.9</t>
  </si>
  <si>
    <t>Establish on site instrumentation equipment as required for a Green Category site</t>
  </si>
  <si>
    <t>A3.1</t>
  </si>
  <si>
    <t>Extra over item A2.1 - A2.9 for a yellow category site</t>
  </si>
  <si>
    <t>provisional sum</t>
  </si>
  <si>
    <t>A3.2</t>
  </si>
  <si>
    <t>As Item A3.1 but for a Red Category site</t>
  </si>
  <si>
    <t>A4.1</t>
  </si>
  <si>
    <t>Maintain on site all site safety equipment for a Yellow Category site</t>
  </si>
  <si>
    <t>Included in Item 3.1</t>
  </si>
  <si>
    <t>A4.2</t>
  </si>
  <si>
    <t>Maintain on site all site safety equipment for a Red Category site</t>
  </si>
  <si>
    <t>A5.1</t>
  </si>
  <si>
    <t>Decontamination of equipment during and at end of intrusive investigation for a Yellow Category site</t>
  </si>
  <si>
    <t>A5.2</t>
  </si>
  <si>
    <t>Decontamination of equipment during and at end of intrusive investigation for a Red Category site</t>
  </si>
  <si>
    <t>A6</t>
  </si>
  <si>
    <t>Appropriate storage, transport and off-site disposal of excess contaminated arisings from borehole, trial pit or slit trench to EPA regulated landfill site (includes any PPE equipment but excludes laboratory testing on suspected contaminated materials). Note item to be remeasured with delivery dockets and records maintained by the Contractor.</t>
  </si>
  <si>
    <t>A6.1</t>
  </si>
  <si>
    <t>Contractor's uplift on Item A6</t>
  </si>
  <si>
    <t>%</t>
  </si>
  <si>
    <t>A7</t>
  </si>
  <si>
    <t>Provide professional attendance to meet the contract requirements</t>
  </si>
  <si>
    <t>A7.1</t>
  </si>
  <si>
    <t>Provide Technician</t>
  </si>
  <si>
    <t>per day</t>
  </si>
  <si>
    <t>Included in A7</t>
  </si>
  <si>
    <t>A7.2</t>
  </si>
  <si>
    <t>Provide Engineer / Geologist (as per item 2.3 of Specification)</t>
  </si>
  <si>
    <t>A7.3</t>
  </si>
  <si>
    <t>Provide Chartered Engineer / Professional Geologist (as item 2.3 of Specification)</t>
  </si>
  <si>
    <t>A7.4</t>
  </si>
  <si>
    <t>Provide Chartered Engineer / Professional Geologist (+10 years experience post charter)</t>
  </si>
  <si>
    <t>A7.5</t>
  </si>
  <si>
    <t>Provide Chartered Engineer / Professional Geologist (+20 years experience post charter)</t>
  </si>
  <si>
    <t>A8</t>
  </si>
  <si>
    <t>Set out the location at each exploratory hole or point</t>
  </si>
  <si>
    <t>Nr</t>
  </si>
  <si>
    <t>A8.1</t>
  </si>
  <si>
    <t>Establish the location and elevation (X, Y, Z) of the ground at each 'as-built' exploratory hole or point</t>
  </si>
  <si>
    <t>nr</t>
  </si>
  <si>
    <t>A9</t>
  </si>
  <si>
    <t>Preparation of Health and Safety documentation and Safety Risk Assessment</t>
  </si>
  <si>
    <t>A10</t>
  </si>
  <si>
    <t>Facilities for the Investigation Supervisor</t>
  </si>
  <si>
    <t>per week</t>
  </si>
  <si>
    <t>A11</t>
  </si>
  <si>
    <t>Vehicle(s) for the Investigation Supervisor</t>
  </si>
  <si>
    <t>vehicle wk</t>
  </si>
  <si>
    <t>A11.1</t>
  </si>
  <si>
    <t>Provision of fuel and tolls for A11 (to be reimbursed under the contract)</t>
  </si>
  <si>
    <t>A11.2</t>
  </si>
  <si>
    <t>Contractors uplift on item A11 and A11.1</t>
  </si>
  <si>
    <t>% uplift</t>
  </si>
  <si>
    <t>A12</t>
  </si>
  <si>
    <t>Provision of phone and internet for the Investigation Supervisor (to be reimbursed under the contract)</t>
  </si>
  <si>
    <t>A12.1</t>
  </si>
  <si>
    <t>Contractors Uplift on item A12</t>
  </si>
  <si>
    <t>A13</t>
  </si>
  <si>
    <t>Deliver selected cores and samples specified Client address (address to be advised)</t>
  </si>
  <si>
    <t>A14</t>
  </si>
  <si>
    <t>Special additional testing and sampling required by Investigation Supervisor</t>
  </si>
  <si>
    <t>A15</t>
  </si>
  <si>
    <t>Traffic safety and management to include preparation of traffic management drawings for investigations on roads or pavement areas</t>
  </si>
  <si>
    <t>A16</t>
  </si>
  <si>
    <t>Provision of road opening licences and road damage bonds</t>
  </si>
  <si>
    <t>A17</t>
  </si>
  <si>
    <t>Contractors uplift on items A15 and A16</t>
  </si>
  <si>
    <t>A18</t>
  </si>
  <si>
    <t>One master copy of Desk Study Report</t>
  </si>
  <si>
    <t>A18.1</t>
  </si>
  <si>
    <t>Additional hard copy of Desk Study Report</t>
  </si>
  <si>
    <t>A18.2</t>
  </si>
  <si>
    <t>Electronic copy of Desk Study Report (PDF)</t>
  </si>
  <si>
    <t>A19</t>
  </si>
  <si>
    <t>One master copy of the Ground Investigation Report (Factual)</t>
  </si>
  <si>
    <t>A19.1</t>
  </si>
  <si>
    <t>Additional copy of the Ground Investigation Report (Factual)</t>
  </si>
  <si>
    <t>A19.2</t>
  </si>
  <si>
    <t>Electronic copy of Ground Investigation Report</t>
  </si>
  <si>
    <t>A20</t>
  </si>
  <si>
    <t>One master copy of Geophysical Report</t>
  </si>
  <si>
    <t>A20.1</t>
  </si>
  <si>
    <t>Additional hard copy of Geophysical Report</t>
  </si>
  <si>
    <t>A20.2</t>
  </si>
  <si>
    <t>Electronic copy of Geophysical Report (PDF)</t>
  </si>
  <si>
    <t>A21</t>
  </si>
  <si>
    <t>One master copy of Geotechnical Interpretive Report</t>
  </si>
  <si>
    <t>A21.1</t>
  </si>
  <si>
    <t>Additional copy of Geotechnical Interpretive Report</t>
  </si>
  <si>
    <t>A21.2</t>
  </si>
  <si>
    <t>Electronic copy of Geotechnical Interpretive Report</t>
  </si>
  <si>
    <t>A22</t>
  </si>
  <si>
    <t>Digital field/engineering logs in AGS transfer format</t>
  </si>
  <si>
    <t>A23</t>
  </si>
  <si>
    <t>Digital laboratory test data in AGS transfer files</t>
  </si>
  <si>
    <t>A24</t>
  </si>
  <si>
    <t>Digital copy of trial pit, slit trench or core photographs as per Specification</t>
  </si>
  <si>
    <t>A25</t>
  </si>
  <si>
    <t>Storage of all samples following completion of fieldworks</t>
  </si>
  <si>
    <t>wk</t>
  </si>
  <si>
    <t>A26</t>
  </si>
  <si>
    <t>Storage of core boxes following completion of fieldworks</t>
  </si>
  <si>
    <t>A27</t>
  </si>
  <si>
    <t>Provision of water supply for the fieldworks</t>
  </si>
  <si>
    <t>Included in A2</t>
  </si>
  <si>
    <t>A28</t>
  </si>
  <si>
    <t>Provision of Insurances</t>
  </si>
  <si>
    <t>A29</t>
  </si>
  <si>
    <t>Provision of Performance Bond</t>
  </si>
  <si>
    <t>A30</t>
  </si>
  <si>
    <t>Perform the role of PSCS</t>
  </si>
  <si>
    <t>A31</t>
  </si>
  <si>
    <t>Contractor liaison with external bodies to obtain road opening licence, foreshore licence for marine investigations etc. (specify)</t>
  </si>
  <si>
    <t>Total Section A carried to summary:</t>
  </si>
  <si>
    <t>B</t>
  </si>
  <si>
    <t>Cable Percussion Boring (cable tool or percussive boring using minimum of 200mm diameter casing)</t>
  </si>
  <si>
    <t>B1</t>
  </si>
  <si>
    <t>Move boring plant and equipment to the site of each exploratory hole and set up (cable percussive only)</t>
  </si>
  <si>
    <t>Refer to items B1.1 and B1.2</t>
  </si>
  <si>
    <t>B1.1.1</t>
  </si>
  <si>
    <t>Move boring plant and equipment to the site of each exploratory hole, set up, dismantle on completion and reinstate (cable percussive only)</t>
  </si>
  <si>
    <t>B1.1.2</t>
  </si>
  <si>
    <t>Move boring plant and equipment to the site of each exploratory hole over safety barrier or other fence or wall, set up, dismantle on completion and reinstate (cable percussive only)</t>
  </si>
  <si>
    <t>B1.2.1</t>
  </si>
  <si>
    <t>Move boring plant and equipment to the site of each exploratory hole, set up, dismantle on completion and reinstate (where borehole is to be followed on with rotary drilling)</t>
  </si>
  <si>
    <t>B1.2.2</t>
  </si>
  <si>
    <t>Move boring plant and equipment to the site of each exploratory hole over safety barrier or other fence or wall, set up, dismantle on completion and reinstate (where borehole is to be followed on with rotary drilling)</t>
  </si>
  <si>
    <t>B2</t>
  </si>
  <si>
    <t>Extra over Item B1 for setting up on a slope of gradient greater than 20%</t>
  </si>
  <si>
    <t>Refer to items B2.1 and B2.2</t>
  </si>
  <si>
    <t>B2.1</t>
  </si>
  <si>
    <t>Extra over Item B1.1 for setting up on a slope of gradient greater than 20%</t>
  </si>
  <si>
    <t>B2.2</t>
  </si>
  <si>
    <t>Extra over Item B1.2 for setting up on a slope of gradient greater than 20%</t>
  </si>
  <si>
    <t>B3</t>
  </si>
  <si>
    <t>Hand digging and CAT scan at borehole location to confirm absence of utility ducts (maximum depth of 1.2m or lesser if ground is assessed as potentially unstable)</t>
  </si>
  <si>
    <t>B3.1</t>
  </si>
  <si>
    <t>Break out obstructions where present when hand digging at exploratory hole location for Item B3.</t>
  </si>
  <si>
    <t>m³</t>
  </si>
  <si>
    <t>B4</t>
  </si>
  <si>
    <t>Advance borehole between existing ground level and 10 m depth</t>
  </si>
  <si>
    <t>m</t>
  </si>
  <si>
    <t>B5</t>
  </si>
  <si>
    <t>As Item B4 but between 10 m and 20 m depth</t>
  </si>
  <si>
    <t>B6</t>
  </si>
  <si>
    <t>As Item B4 but between 20 m and 30 m depth</t>
  </si>
  <si>
    <t>B7</t>
  </si>
  <si>
    <t>As Item B4 but between 30 m and 40 m depth</t>
  </si>
  <si>
    <t>B8</t>
  </si>
  <si>
    <t>As Item B4 but between 40 m and 50 m depth</t>
  </si>
  <si>
    <t>B9</t>
  </si>
  <si>
    <t>Advance borehole through hard stratum or obstruction</t>
  </si>
  <si>
    <t>h</t>
  </si>
  <si>
    <t>B10</t>
  </si>
  <si>
    <t>Provide aquifer protection measures at a single aquiclude/aquifer boundary or cross-contamination control measures at a single soil boundary in a borehole</t>
  </si>
  <si>
    <t>Included in B1 to B1.2.2</t>
  </si>
  <si>
    <t>B11</t>
  </si>
  <si>
    <t>Backfill borehole with cement/bentonite grout or bentonite pellets (where standpipe piezometer is not installed)</t>
  </si>
  <si>
    <t>B12</t>
  </si>
  <si>
    <t>Standing time for borehole plant, equipment and crew</t>
  </si>
  <si>
    <t>Dynamic sampling (Window and Windowless Sampling)</t>
  </si>
  <si>
    <t>B13</t>
  </si>
  <si>
    <t>Move dynamic sampling equipment to the site of each exploratory hole and set up</t>
  </si>
  <si>
    <t>B14</t>
  </si>
  <si>
    <t>Extra over Item B13 for setting up on a slope of gradient greater than 20%</t>
  </si>
  <si>
    <t>B15</t>
  </si>
  <si>
    <t>Hand digging and CAT scan at dynamic sampling location to confirm absence of utility ducts (maximum depth of 1.2m or lesser if ground is assessed as potentially unstable)</t>
  </si>
  <si>
    <t>B16</t>
  </si>
  <si>
    <t>Break out surface obstruction where present</t>
  </si>
  <si>
    <t>B17</t>
  </si>
  <si>
    <t>Advance dynamic sample hole between existing ground level and 5 m depth</t>
  </si>
  <si>
    <t>B18</t>
  </si>
  <si>
    <t>As Item B15 but between 5 and 10 m depth</t>
  </si>
  <si>
    <t>B19</t>
  </si>
  <si>
    <t>Dynamic sampling &gt;10m as instructed by the Investigation Supervisor</t>
  </si>
  <si>
    <t>B20</t>
  </si>
  <si>
    <t>Standing time for dynamic sampling equipment and crew</t>
  </si>
  <si>
    <t>hr</t>
  </si>
  <si>
    <t>B21</t>
  </si>
  <si>
    <t>Backfill dynamic sample borehole with cement/bentonite grout or bentonite pellets (where standpipe or piezometer is not installed)</t>
  </si>
  <si>
    <t>Included in B13</t>
  </si>
  <si>
    <t>Reinstatement of Cable Percussive Borehole and Dynamic Sample Borehole</t>
  </si>
  <si>
    <t>B22</t>
  </si>
  <si>
    <t>Reinstatement of gravel hardstanding</t>
  </si>
  <si>
    <t>m²</t>
  </si>
  <si>
    <t>Included in B1.1 &amp; B1.2</t>
  </si>
  <si>
    <t>B23</t>
  </si>
  <si>
    <t>Reinstatement of asphalt / bituminous pavement</t>
  </si>
  <si>
    <t>Included in D53</t>
  </si>
  <si>
    <t>B24</t>
  </si>
  <si>
    <t>Reinstatement of grass areas</t>
  </si>
  <si>
    <t>Included in B1.1, B1.2 &amp; B13</t>
  </si>
  <si>
    <t>B25</t>
  </si>
  <si>
    <t>Provision of stock proof fencing to borehole or dynamic sample work area</t>
  </si>
  <si>
    <t>B26</t>
  </si>
  <si>
    <t>Disposal of excess or surplus inert arisings from cable percussion boring or dynamic sampling (where standpipe or piezometer is not installed)</t>
  </si>
  <si>
    <t>Total Section B carried to summary:</t>
  </si>
  <si>
    <t>C</t>
  </si>
  <si>
    <t>Rotary drilling</t>
  </si>
  <si>
    <t>Hand augering</t>
  </si>
  <si>
    <t>C1</t>
  </si>
  <si>
    <t>Bring hand auger equipment to the position of each exploratory hole</t>
  </si>
  <si>
    <t>C2</t>
  </si>
  <si>
    <t>Bore with hand auger from existing ground level to 2m depth</t>
  </si>
  <si>
    <t>C3</t>
  </si>
  <si>
    <t>As Item C2 but between 2 and 4m depth</t>
  </si>
  <si>
    <t>C4</t>
  </si>
  <si>
    <t>Standing time for hand auger equipment and crew</t>
  </si>
  <si>
    <t>C5</t>
  </si>
  <si>
    <t>Provision of hand augering equipment and crew for augering as directed by the Investigation Supervisor maximum depth 4m</t>
  </si>
  <si>
    <t>day</t>
  </si>
  <si>
    <t>C6</t>
  </si>
  <si>
    <t>Backfill hand auger hole with cement/bentonite grout or bentonite pellets</t>
  </si>
  <si>
    <t>Continuous flight and hollow-stem flight augering</t>
  </si>
  <si>
    <t>C7</t>
  </si>
  <si>
    <t>Move mechanical augering plant and equipment to the site of each exploratory hole and set up.</t>
  </si>
  <si>
    <t>C7.1</t>
  </si>
  <si>
    <t>Hand digging and CAT scan at rotary drillhole location to confirm absence of utility ducts ( maximum depth of 1.2m or lesser if ground is assessed as potentially unstable).</t>
  </si>
  <si>
    <t>C8</t>
  </si>
  <si>
    <t>Extra over Item C7 for setting up on a slope of gradient greater than 20%</t>
  </si>
  <si>
    <t>C9</t>
  </si>
  <si>
    <t>Break out obstructions where present when hand digging at auger hole location for Item C7.1.</t>
  </si>
  <si>
    <t>C10</t>
  </si>
  <si>
    <t>Standing time for rotary auger equipment and crew.</t>
  </si>
  <si>
    <t>C11</t>
  </si>
  <si>
    <t>Auger in materials other than hard strata at the specified diameter between existing ground level and 10m depth.</t>
  </si>
  <si>
    <t>C12</t>
  </si>
  <si>
    <t>As Item C11 but between 10 and 20m depth.</t>
  </si>
  <si>
    <t>C13</t>
  </si>
  <si>
    <t>As Item C11 but between 20 and 30m depth.</t>
  </si>
  <si>
    <t>C14</t>
  </si>
  <si>
    <t>Backfill auger hole with cement/bentonite grout or bentonite pellets</t>
  </si>
  <si>
    <t>Rotary drilling with and without core recovery</t>
  </si>
  <si>
    <t>C15</t>
  </si>
  <si>
    <t>Move rotary drilling plant and equipment to the site of each exploratory drillhole and set up.</t>
  </si>
  <si>
    <t>Refer to C15.1.1 to C15.2.2 &amp; C15.3</t>
  </si>
  <si>
    <t>C15.1.1</t>
  </si>
  <si>
    <t>Move rotary drilling plant and equipment to the site of each exploratory drillhole, set up, dismantle on completion and reinstate (rotary follow-on).</t>
  </si>
  <si>
    <t>C15.1.2</t>
  </si>
  <si>
    <t>Move rotary drilling plant and equipment to the site of each exploratory drillhole over safety barrier or other fence or wall, set up, dismantle on completion and reinstate (rotary follow-on).</t>
  </si>
  <si>
    <t>C15.2.1</t>
  </si>
  <si>
    <t>Move rotary drilling plant and equipment to the site of each exploratory drillhole, set up, dismantle on completion and reinstate (rotary only).</t>
  </si>
  <si>
    <t>C15.2.2</t>
  </si>
  <si>
    <t>Move rotary drilling plant and equipment to the site of each exploratory drillhole, over safety barrier or other fence or wall, set up, dismantle on completion and reinstate (rotary only).</t>
  </si>
  <si>
    <t>C15.3</t>
  </si>
  <si>
    <t>Hand digging and CAT scan at rotary drillhole location to confirm absence of utility ducts ( maximum depth of 1.2m or lesser if ground is assessed as potentially unstable) for rotary only borehole</t>
  </si>
  <si>
    <t>C16</t>
  </si>
  <si>
    <t>Extra over Item C15 for setting up on a slope of gradient greater than 20%.</t>
  </si>
  <si>
    <t>C17</t>
  </si>
  <si>
    <t>Extra over Item C15 for setting up drilling plant for inclined drillhole</t>
  </si>
  <si>
    <t>C18</t>
  </si>
  <si>
    <t>Break out obstructions where present when hand digging at exploratory hole location for C15.3.</t>
  </si>
  <si>
    <t>C19</t>
  </si>
  <si>
    <t>Standing time for rotary drilling plant, equipment and crew</t>
  </si>
  <si>
    <t>C20</t>
  </si>
  <si>
    <t>Provide aquifer protection measures at a single aquiclude/aquifer boundary in a drillhole</t>
  </si>
  <si>
    <t>Drilling without cores</t>
  </si>
  <si>
    <t>C21</t>
  </si>
  <si>
    <t>Rotary drill in materials other than hard strata at the specified diameter, from which cores are not required, between existing ground level and 10m depth</t>
  </si>
  <si>
    <t>C22</t>
  </si>
  <si>
    <t>As Item C21 but between 10 and 20m depth</t>
  </si>
  <si>
    <t>C23</t>
  </si>
  <si>
    <t>As Item C21 but between 20 and 30m depth</t>
  </si>
  <si>
    <t>C24</t>
  </si>
  <si>
    <t>As Item C21 but between 30 and 40m depth</t>
  </si>
  <si>
    <t>C25</t>
  </si>
  <si>
    <t>As Item C21 but between 40 and 50m depth</t>
  </si>
  <si>
    <t>C26</t>
  </si>
  <si>
    <t>Extra over Items C21 to C25 for inclined rotary drillhole</t>
  </si>
  <si>
    <t>C27</t>
  </si>
  <si>
    <t>Rotary drill in hard strata at the specified diameter, from which cores are not required, between existing ground level and 10m depth.</t>
  </si>
  <si>
    <t>C28</t>
  </si>
  <si>
    <t>As Item C27 but between 10 and 20m depth</t>
  </si>
  <si>
    <t>C29</t>
  </si>
  <si>
    <t>As Item C27 but between 20 and 30m depth</t>
  </si>
  <si>
    <t>C30</t>
  </si>
  <si>
    <t>As Item C27 but between 30 and 40m depth</t>
  </si>
  <si>
    <t>C31</t>
  </si>
  <si>
    <t>As Item C27 but between 40 and 50m depth</t>
  </si>
  <si>
    <t>C32</t>
  </si>
  <si>
    <t>Extra over Items C27 to C31 for inclined drillhole</t>
  </si>
  <si>
    <t>C33</t>
  </si>
  <si>
    <t>Backfill rotary drillhole with cement/bentonite grout or bentonite pellets (where standpipe or piezometer is not installed).</t>
  </si>
  <si>
    <t>Included in C15 to C15.2</t>
  </si>
  <si>
    <t>Drilling to obtain cores</t>
  </si>
  <si>
    <t>C34</t>
  </si>
  <si>
    <t>Rotary drill in materials other than hard strata to obtain cores of the specified diameter between existing ground level and 10m depth</t>
  </si>
  <si>
    <t>C35</t>
  </si>
  <si>
    <t>As Item C34 but between 10 and 20m depth (Provisional).</t>
  </si>
  <si>
    <t>C36</t>
  </si>
  <si>
    <t>As Item C34 but between 20 and 30m depth</t>
  </si>
  <si>
    <t>C37</t>
  </si>
  <si>
    <t>As Item C34 but between 30 and 40m depth</t>
  </si>
  <si>
    <t>C38</t>
  </si>
  <si>
    <t>As Item C34 but between 40 and 50m depth</t>
  </si>
  <si>
    <t>C39</t>
  </si>
  <si>
    <t>Extra over Items C34 to C38 for use of semi-rigid core liner</t>
  </si>
  <si>
    <t>C40</t>
  </si>
  <si>
    <t>Extra over Items C34 to C38 for coring inclined rotary drillhole</t>
  </si>
  <si>
    <t>C41</t>
  </si>
  <si>
    <t>Rotary drill in hard strata to obtain cores of the specified diameter between existing ground level and 10m depth</t>
  </si>
  <si>
    <t>C42</t>
  </si>
  <si>
    <t>As Item C41 but between 10 and 20m depth</t>
  </si>
  <si>
    <t>C43</t>
  </si>
  <si>
    <t>As Item C41 but between 20 and 30m depth</t>
  </si>
  <si>
    <t>C44</t>
  </si>
  <si>
    <t>As Item C41 but between 30 and 40m depth</t>
  </si>
  <si>
    <t>C45</t>
  </si>
  <si>
    <t>As Item C41 but between 40 and 50m depth</t>
  </si>
  <si>
    <t>C46</t>
  </si>
  <si>
    <t>Extra over Items C41 to C45 for use of semi-rigid liner</t>
  </si>
  <si>
    <t>C47</t>
  </si>
  <si>
    <t>Extra over Items C41 to C45 for coring inclined rotary drillhole</t>
  </si>
  <si>
    <t>C48</t>
  </si>
  <si>
    <t>Backfill rotary drillhole with cement/bentonite grout or bentonite pellets (where standpipe or piezometer is not installed)</t>
  </si>
  <si>
    <t>C49</t>
  </si>
  <si>
    <t>Core box to be retained by the client</t>
  </si>
  <si>
    <t>Rotary percussive drilling (Odex / Symmetrix)</t>
  </si>
  <si>
    <t>C50</t>
  </si>
  <si>
    <t>Move rotary percussive drilling plant and equipment to the site of each drill hole and set up</t>
  </si>
  <si>
    <t>C51</t>
  </si>
  <si>
    <t>Extra over Item C50 for setting up on a slope of gradient greater than 20%</t>
  </si>
  <si>
    <t>C52</t>
  </si>
  <si>
    <t>Rotary percussive drill at the specified diameter in any material between existing ground level and 10m depth</t>
  </si>
  <si>
    <t>C53</t>
  </si>
  <si>
    <t>As Item C52 but between 10 and 20m depth</t>
  </si>
  <si>
    <t>C54</t>
  </si>
  <si>
    <t>As Item C52 but between 20 and 30m depth</t>
  </si>
  <si>
    <t>C55</t>
  </si>
  <si>
    <t>As Item C52 but between 30 and 40m depth</t>
  </si>
  <si>
    <t>C56</t>
  </si>
  <si>
    <t>As Item C52 but between 40 and 50m depth</t>
  </si>
  <si>
    <t>C57</t>
  </si>
  <si>
    <t>Standing time for rotary percussive drilling plant, equipment and crew</t>
  </si>
  <si>
    <t>C58</t>
  </si>
  <si>
    <t>Backfill rotary percussive drillhole with cement/bentonite grout or bentonite pellets (where standpipe or piezometer is not installed)</t>
  </si>
  <si>
    <t>Geobor S Rotary Drilling</t>
  </si>
  <si>
    <t>C59</t>
  </si>
  <si>
    <t>Move drilling plant and equipment to the site of each exploratory drillhole and set up equipment (including recirculation tanks), dismantle on completion and reinstate</t>
  </si>
  <si>
    <t>C59.1</t>
  </si>
  <si>
    <t>Move drilling plant and equipment to the site of each exploratory drillhole and set up equipment (including recirculation tanks) over safety barrier or other fence or wall, set up, dismantle on completion and reinstate</t>
  </si>
  <si>
    <t>C60</t>
  </si>
  <si>
    <t>Hand digging and CAT scan at rotary drillhole location to confirm absence of utility ducts ( maximum depth of 1.2m or lesser if ground is assessed as potentially unstable)</t>
  </si>
  <si>
    <t>C61</t>
  </si>
  <si>
    <t>Provision of biodegradable polymer gel (drilling fluid) for Geobor S coring</t>
  </si>
  <si>
    <t>C62</t>
  </si>
  <si>
    <t>Break out surface obstructions where present at exploratory drillhole</t>
  </si>
  <si>
    <t>C63</t>
  </si>
  <si>
    <t>Standing time for Geobor S drilling plant, equipment and crew</t>
  </si>
  <si>
    <t>Geobor S Rotary Coring (to produce 102mm diameter cores)</t>
  </si>
  <si>
    <t>C64</t>
  </si>
  <si>
    <t>Rotary openhole drilling without core recover to install casing prior to Geobor coring (nominally 1.5m)</t>
  </si>
  <si>
    <t>C65</t>
  </si>
  <si>
    <t>Rotary drilling with Geobor S equipment to recover cores of overburden material using polymer gel/mud drilling fluid in depth range 0 to 10m</t>
  </si>
  <si>
    <t>C66</t>
  </si>
  <si>
    <t>As Item C65 but between 10 and 20m depth</t>
  </si>
  <si>
    <t>C67</t>
  </si>
  <si>
    <t>As Item C65 but between 20 and 30m depth</t>
  </si>
  <si>
    <t>C68</t>
  </si>
  <si>
    <t>As Item C65 but between 30 and 40m depth</t>
  </si>
  <si>
    <t>C69</t>
  </si>
  <si>
    <t>As Item C65 but between 40 and 50m depth</t>
  </si>
  <si>
    <t>C70</t>
  </si>
  <si>
    <t>Rotary drilling using Geobor S equipment to recover cores in bedrock formation(s) using polymer gel/mud drilling fluid in depth range 0 to 10m</t>
  </si>
  <si>
    <t>C71</t>
  </si>
  <si>
    <t>C72</t>
  </si>
  <si>
    <t>C73</t>
  </si>
  <si>
    <t>C74</t>
  </si>
  <si>
    <t>C75</t>
  </si>
  <si>
    <t>Extra over items C64 to C74 for inclined Geobor S drillhole (maximum of 20 degrees from the vertical)</t>
  </si>
  <si>
    <t>Geobor S Rotary Drilling - Additional Items</t>
  </si>
  <si>
    <t>C76</t>
  </si>
  <si>
    <t>Backfill Geobor S drillhole with cement/bentonite grout or bentonite pellets (where standpipe or piezometer is not installed)</t>
  </si>
  <si>
    <t>C77</t>
  </si>
  <si>
    <t>Provision of semi rigid core liner for items C64 - C75</t>
  </si>
  <si>
    <t>C78</t>
  </si>
  <si>
    <t>Provision of core boxes (2m of Geobor S per core box)</t>
  </si>
  <si>
    <t>C79</t>
  </si>
  <si>
    <t>Disposal of Geobor S drilling supernatant flush returns (contained in the recirculation tanks) where permitted on site. Note disposal areas / locations to be recorded and photographed by contractor</t>
  </si>
  <si>
    <t>C80</t>
  </si>
  <si>
    <t>Disposal of Geobor S drilling supernatant flush returns (contained in the recirculation tanks) to landfill by tanker where on site disposal is not permitted. Note tanker delivery dockets to be retained by the Contractor.</t>
  </si>
  <si>
    <t>Reinstatement of Rotary Boreholes</t>
  </si>
  <si>
    <t>C81</t>
  </si>
  <si>
    <t>C82</t>
  </si>
  <si>
    <t>C83</t>
  </si>
  <si>
    <t>C84</t>
  </si>
  <si>
    <t>Provision of stock proof fencing to rotary drilling works area</t>
  </si>
  <si>
    <t>Included in C15 to C15.3</t>
  </si>
  <si>
    <t>C85</t>
  </si>
  <si>
    <t>Disposal of excess or surplus inert arisings from rotary drilling operations (where standpipe or piezometer is not installed)</t>
  </si>
  <si>
    <t>Total Section C carried to summary:</t>
  </si>
  <si>
    <t>D</t>
  </si>
  <si>
    <t>Pitting and trenching</t>
  </si>
  <si>
    <t xml:space="preserve">Inspection pits
Included for each exploratory hole: refer hand digging and CAT scan items at exploratory hole locations</t>
  </si>
  <si>
    <t>D1</t>
  </si>
  <si>
    <t>Excavate inspection pit by hand to 1.2m depth.</t>
  </si>
  <si>
    <t>D2</t>
  </si>
  <si>
    <t>Extra over Item D1 for breaking out surface obstructions.</t>
  </si>
  <si>
    <t>Trial pits and trenches (non paved areas)</t>
  </si>
  <si>
    <t>D3</t>
  </si>
  <si>
    <t>Move equipment to the site of each trial pit or trench dismantle on completion and reinstate.</t>
  </si>
  <si>
    <t>D3.1</t>
  </si>
  <si>
    <t>Extra over item D3 for setting to the site of exploratory hole over safety barrier or other fence or wall, set up, dismantle on completion and reinstate.</t>
  </si>
  <si>
    <t>D4</t>
  </si>
  <si>
    <t>Extra over Item D3 for setting up on a slope of gradient greater than 20%</t>
  </si>
  <si>
    <t>D5</t>
  </si>
  <si>
    <t>Extra over Item D3 for trial pit or trench between 4.5 and 6m depth</t>
  </si>
  <si>
    <t>D6</t>
  </si>
  <si>
    <t>Excavate trial pit between existing ground level and 3m depth</t>
  </si>
  <si>
    <t>D7</t>
  </si>
  <si>
    <t>As Item D6 but between 3.0 and 4.5m depth</t>
  </si>
  <si>
    <t>D8</t>
  </si>
  <si>
    <t>As Item D6 but between 4.5 and 6m depth</t>
  </si>
  <si>
    <t>D9</t>
  </si>
  <si>
    <t>Excavate trial trench between existing ground level and 3.0m depth</t>
  </si>
  <si>
    <t>D10</t>
  </si>
  <si>
    <t>As Item D9 between 3.0 and 4.5m in depth</t>
  </si>
  <si>
    <t>D11</t>
  </si>
  <si>
    <t>As Item D9 between 4.5 and 6m depth</t>
  </si>
  <si>
    <t>Trial pits and trenches (paved areas)</t>
  </si>
  <si>
    <t>D12</t>
  </si>
  <si>
    <t>Set up trial pit in road area to include erection of traffic management systems (works supervised by Engineer/ Geologist with valid CSCS Card for signing, lighting and guarding at roadworks)</t>
  </si>
  <si>
    <t>D13</t>
  </si>
  <si>
    <t>Set up slit trench in road area to include erection of traffic management systems (works supervised by Engineer/ Geologist with valid CSCS Card for signing, lighting and guarding at roadworks)</t>
  </si>
  <si>
    <t>D14</t>
  </si>
  <si>
    <t>Saw cut paved areas in advance of the works</t>
  </si>
  <si>
    <t>ln m</t>
  </si>
  <si>
    <t>D15</t>
  </si>
  <si>
    <t>Breaking out hard material or surface obstructions</t>
  </si>
  <si>
    <t>D16</t>
  </si>
  <si>
    <t>Excavate trial pit in paved areas between ground level and 1.20m depth (works by either hand excavation or hand assisted machine excavation)</t>
  </si>
  <si>
    <t>D17</t>
  </si>
  <si>
    <t>As D16 but depth in range 1.2m to 3.0m</t>
  </si>
  <si>
    <t>D18</t>
  </si>
  <si>
    <t>Excavate slit trench in paved areas between ground level and 1.2m depth (works by either hand excavation or hand assisted machine excavation)</t>
  </si>
  <si>
    <t>D19</t>
  </si>
  <si>
    <t>Excavate slit trench in paved areas between 1.2m to 3.0m depth (works by either hand excavation or hand assisted machine excavation)</t>
  </si>
  <si>
    <t>D20</t>
  </si>
  <si>
    <t>Standing time for excavation plant, equipment and crew for machine dug trial pit or trench</t>
  </si>
  <si>
    <t>Observation pits and trenches</t>
  </si>
  <si>
    <t>D21</t>
  </si>
  <si>
    <t>Move equipment to the site of each observation pit or trench of not greater than 4.5m depth</t>
  </si>
  <si>
    <t>D22</t>
  </si>
  <si>
    <t>Extra over Item D21 for setting up on a slope of gradient greater than 20%</t>
  </si>
  <si>
    <t>D23</t>
  </si>
  <si>
    <t>Extra over Item D21 for trial pit or trench between 4.5 and 6m depth</t>
  </si>
  <si>
    <t>D24</t>
  </si>
  <si>
    <t>Excavate observation pit between existing ground level and 3.0m depth</t>
  </si>
  <si>
    <t>D25</t>
  </si>
  <si>
    <t>As Item D24 but between 3.0 and 4.5m depth</t>
  </si>
  <si>
    <t>D26</t>
  </si>
  <si>
    <t>As Item D24 but between 4.5 and 6m depth</t>
  </si>
  <si>
    <t>D27</t>
  </si>
  <si>
    <t>Extra over Item D24 for hand excavation</t>
  </si>
  <si>
    <t>D28</t>
  </si>
  <si>
    <t>Excavate observation trench between existing ground level and 3.0m depth</t>
  </si>
  <si>
    <t>D29</t>
  </si>
  <si>
    <t>As Item D28 but between 3.0 and 4.5m depth</t>
  </si>
  <si>
    <t>D30</t>
  </si>
  <si>
    <t>As Item D28 but between 4.5 and 6m depth</t>
  </si>
  <si>
    <t>D31</t>
  </si>
  <si>
    <t>Extra over Item D28 for hand excavation</t>
  </si>
  <si>
    <t>D32</t>
  </si>
  <si>
    <t>Extra over Items D24 to D26 for breaking out hard strata or obstructions</t>
  </si>
  <si>
    <t>D33</t>
  </si>
  <si>
    <t>Extra over Items D28 to D30 for breaking out hard strata or obstructions</t>
  </si>
  <si>
    <t>D34</t>
  </si>
  <si>
    <t>Standing time for excavation plant, equipment and crew for machine dug observation pit or trench</t>
  </si>
  <si>
    <t>D35</t>
  </si>
  <si>
    <t>Standing time for excavation plant, equipment and crew for hand dug observation pit or trench</t>
  </si>
  <si>
    <t>Daily provision of pitting crew and equipment</t>
  </si>
  <si>
    <t>D36</t>
  </si>
  <si>
    <t>Provision of excavation plant equipment and crew for machine dug trial pits or trenches as directed by the Investigation Supervisor, maximum depth 3.0m</t>
  </si>
  <si>
    <t>Included in A2, A2.4, D3 to D19</t>
  </si>
  <si>
    <t>D37</t>
  </si>
  <si>
    <t>As Item D36 but between 3.0 and 4.5m depth</t>
  </si>
  <si>
    <t>D38</t>
  </si>
  <si>
    <t>As Item D36 but between 4.5 and 6.0m depth</t>
  </si>
  <si>
    <t>D39</t>
  </si>
  <si>
    <t>Provision of excavation plant, equipment and crew for machine-dug observation pit or trench as directed by the Investigation Supervisor, maximum depth 3.0m</t>
  </si>
  <si>
    <t>D40</t>
  </si>
  <si>
    <t>As Item D39 but between 3.0 and 4.5m depth</t>
  </si>
  <si>
    <t>D41</t>
  </si>
  <si>
    <t>As Item D39 but between 4.5 and 6.0m depth</t>
  </si>
  <si>
    <t>D42</t>
  </si>
  <si>
    <t>As Item D39 but for hand excavation</t>
  </si>
  <si>
    <t>D43</t>
  </si>
  <si>
    <t>Extra over Items D36 to D38 and D39 to D41 for breaking out hard strata or obstructions</t>
  </si>
  <si>
    <t>To be included in item D13 to D15</t>
  </si>
  <si>
    <t>General</t>
  </si>
  <si>
    <t>D44</t>
  </si>
  <si>
    <t>Bring pump to the position of each exploratory pit or trench</t>
  </si>
  <si>
    <t>D45</t>
  </si>
  <si>
    <t>Pump water from pit or trench</t>
  </si>
  <si>
    <t>D46</t>
  </si>
  <si>
    <t>Extra over Item D38 for temporary storage, treatment and disposal of contaminated groundwater from trial pit or trench</t>
  </si>
  <si>
    <t>Provisional Sum</t>
  </si>
  <si>
    <t>D47</t>
  </si>
  <si>
    <t>Leave open observation pit or trench</t>
  </si>
  <si>
    <t>D48</t>
  </si>
  <si>
    <t>Leave open trial pit or trench</t>
  </si>
  <si>
    <t>Trial pit / slit trench backfill &amp; reinstatement works</t>
  </si>
  <si>
    <t>D49</t>
  </si>
  <si>
    <t>Backfill trial pit or trench excavation with arisings/excavated materials</t>
  </si>
  <si>
    <t>D50</t>
  </si>
  <si>
    <t>Reinstate grassed surface to include replacing of sod</t>
  </si>
  <si>
    <t>Included in Item D3 &amp; D3.1</t>
  </si>
  <si>
    <t>D50.2</t>
  </si>
  <si>
    <t>Laying Turf Along Access Routes to Exploratory Holes</t>
  </si>
  <si>
    <t>D51</t>
  </si>
  <si>
    <t>Backfill trenches, trial pits and inspection pits at exploratory hole locations in paved areas with imported granular fill (CL 804 sub-base)</t>
  </si>
  <si>
    <t>D52</t>
  </si>
  <si>
    <t>Backfill trenches, trial pits and inspection pits at exploratory hole locations in paved areas with CBGMB as Fig.A4.0 Method A of TII's CC-PAV-04007</t>
  </si>
  <si>
    <t>D53</t>
  </si>
  <si>
    <t>Reinstatement of asphalt/bituminous pavement in accordance with TII's CC-PAV-04007.</t>
  </si>
  <si>
    <t>D54</t>
  </si>
  <si>
    <t>Repair of road markings</t>
  </si>
  <si>
    <t>D55</t>
  </si>
  <si>
    <t>Disposal of excess or surplus inert arisings from trial pits or trenches (where imported granular fill or lean mix concrete is used as backfill)</t>
  </si>
  <si>
    <t>To be included in item D51 and D52</t>
  </si>
  <si>
    <t>Total Section D carried to summary:</t>
  </si>
  <si>
    <t>E</t>
  </si>
  <si>
    <t>Sampling and monitoring during intrusive investigation</t>
  </si>
  <si>
    <t>Samples for geotechnical purposes</t>
  </si>
  <si>
    <t>E1</t>
  </si>
  <si>
    <t>Jar sample</t>
  </si>
  <si>
    <t>E2</t>
  </si>
  <si>
    <t>Tub sample</t>
  </si>
  <si>
    <t>E3</t>
  </si>
  <si>
    <t>Bulk sample</t>
  </si>
  <si>
    <t>E4</t>
  </si>
  <si>
    <t>Large bulk disturbed sample</t>
  </si>
  <si>
    <t>E5</t>
  </si>
  <si>
    <t>Open tube- thick walled sample (0 to 10m depth)</t>
  </si>
  <si>
    <t>E6</t>
  </si>
  <si>
    <t>Open tube- thin walled sample (0 to 10m depth)</t>
  </si>
  <si>
    <t>E7</t>
  </si>
  <si>
    <t>Piston sample (0 to 10m depth)</t>
  </si>
  <si>
    <t>E8.1</t>
  </si>
  <si>
    <t>Extra over rate for item E5 in depth range 10m to 20m</t>
  </si>
  <si>
    <t>E8.2</t>
  </si>
  <si>
    <t>Extra over rate for item E6 in depth range 10m to 20m</t>
  </si>
  <si>
    <t>E8.3</t>
  </si>
  <si>
    <t>Extra over rate for item E7 in depth range 10m to 20m</t>
  </si>
  <si>
    <t>E9</t>
  </si>
  <si>
    <t>Groundwater sample</t>
  </si>
  <si>
    <t>E10</t>
  </si>
  <si>
    <t>Ground Gas sample</t>
  </si>
  <si>
    <t>E11</t>
  </si>
  <si>
    <t>Cut, prepare and protect core sub-sample</t>
  </si>
  <si>
    <t>Samples for environmental / contamination analysis</t>
  </si>
  <si>
    <t>E12</t>
  </si>
  <si>
    <t>Environmental / contamination sample for Suite E</t>
  </si>
  <si>
    <t>E13</t>
  </si>
  <si>
    <t>Environmental / contamination sample for Suite F</t>
  </si>
  <si>
    <t>E14</t>
  </si>
  <si>
    <t>Ground gas sample for Suite G</t>
  </si>
  <si>
    <t>E15</t>
  </si>
  <si>
    <t>Environmental / contamination sample for Suite H</t>
  </si>
  <si>
    <t>E16</t>
  </si>
  <si>
    <t>Environmental / contamination sample for Suite I</t>
  </si>
  <si>
    <t>E17</t>
  </si>
  <si>
    <t>Other specialist environmental / contamination sampling as specified by Investigation Supervisor (Suite J)</t>
  </si>
  <si>
    <t>(Note sample rate includes provision of specialist containers)</t>
  </si>
  <si>
    <t>Total Section E carried to summary:</t>
  </si>
  <si>
    <t>F</t>
  </si>
  <si>
    <t>Probing and cone penetration testing</t>
  </si>
  <si>
    <t>Dynamic probing (DPH)</t>
  </si>
  <si>
    <t>F1</t>
  </si>
  <si>
    <t>Bring dynamic probe (DPH) equipment to the site of each test location</t>
  </si>
  <si>
    <t>F2</t>
  </si>
  <si>
    <t>Extra over Item F1 for setting up on a slope of gradient greater than 20%</t>
  </si>
  <si>
    <t>F3</t>
  </si>
  <si>
    <t>Carry out dynamic probe test from existing ground level to 5m depth</t>
  </si>
  <si>
    <t>F4</t>
  </si>
  <si>
    <t>As Item F3 but between 5 and 10m depth</t>
  </si>
  <si>
    <t>F5</t>
  </si>
  <si>
    <t>As Item F3 but between 10 and 15m depth</t>
  </si>
  <si>
    <t>F6</t>
  </si>
  <si>
    <t>Standing time for dynamic probe test equipment and crew</t>
  </si>
  <si>
    <t>F7</t>
  </si>
  <si>
    <t>Provision of dynamic probing equipment and crew for probing as directed by the Investigation Supervisor; maximum depth 15m</t>
  </si>
  <si>
    <t>Cone penetration testing</t>
  </si>
  <si>
    <t>F8</t>
  </si>
  <si>
    <t>Bring static cone penetration test equipment to the site of each test location</t>
  </si>
  <si>
    <t>F9</t>
  </si>
  <si>
    <t>Extra over Item F8 for setting up on a slope of gradient greater than 20%</t>
  </si>
  <si>
    <t>F10</t>
  </si>
  <si>
    <t>Carry out static cone penetration test measuring both cone and sleeve resistance from existing ground level to 10m depth</t>
  </si>
  <si>
    <t>F11</t>
  </si>
  <si>
    <t>As Item F10 but between 10 and 20m depth</t>
  </si>
  <si>
    <t>F12</t>
  </si>
  <si>
    <t>As Item F10 but between 20 and 30m depth</t>
  </si>
  <si>
    <t>F13</t>
  </si>
  <si>
    <t>As Item F10 but between 30 and 40m depth</t>
  </si>
  <si>
    <t>F14</t>
  </si>
  <si>
    <t>Extra over Items F10 to F13 for use of piezocone</t>
  </si>
  <si>
    <t>F15</t>
  </si>
  <si>
    <t>Extra over Items F10 to F13 for interpretation of CPT/CPTU data</t>
  </si>
  <si>
    <t>F16</t>
  </si>
  <si>
    <t>Carry out dissipation test up to 1 hour duration</t>
  </si>
  <si>
    <t>F17</t>
  </si>
  <si>
    <t>Extra over Item F16 for test duration exceeding 1 hour</t>
  </si>
  <si>
    <t>F18</t>
  </si>
  <si>
    <t>Standing time for static cone penetration test equipment and crew</t>
  </si>
  <si>
    <t>F19</t>
  </si>
  <si>
    <t>Extra over Items F10 to F13 for use of seismic cone</t>
  </si>
  <si>
    <t>F20</t>
  </si>
  <si>
    <t>Carry out seismic cone test</t>
  </si>
  <si>
    <t>F21</t>
  </si>
  <si>
    <t>Extra over Item F20 for interpretation of seismic cone data</t>
  </si>
  <si>
    <t>F22</t>
  </si>
  <si>
    <t>Standing time for seismic cone test equipment and crew</t>
  </si>
  <si>
    <t>Contract specific additional bill items</t>
  </si>
  <si>
    <t>F23</t>
  </si>
  <si>
    <t>Bring peat probe equipment to the site of each probe location</t>
  </si>
  <si>
    <t>F24</t>
  </si>
  <si>
    <t>Carry out peat probe from existing ground level to the base of the peat</t>
  </si>
  <si>
    <t>Total Section F carried to summary:</t>
  </si>
  <si>
    <t>G</t>
  </si>
  <si>
    <t>Geophysical testing</t>
  </si>
  <si>
    <t>Land-based mapping techniques</t>
  </si>
  <si>
    <t>G1</t>
  </si>
  <si>
    <t>Conduct and process Ground Penetrating Radar (GPR) profiles to PAS 128 QL B1P as per the specification</t>
  </si>
  <si>
    <t>G2</t>
  </si>
  <si>
    <t>Conduct and process electro magnetic conductivity (EMC) profiles</t>
  </si>
  <si>
    <t>G3</t>
  </si>
  <si>
    <t>Conduct and process electrical resistivity tomography (ERT) profiles</t>
  </si>
  <si>
    <t>G4</t>
  </si>
  <si>
    <t>Conduct and process seismic refraction spreads (P or S wave)</t>
  </si>
  <si>
    <t>G5</t>
  </si>
  <si>
    <t>Conduct and process surface wave spreads (1D or 2D MASW)</t>
  </si>
  <si>
    <t>Borehole geophysical surveying</t>
  </si>
  <si>
    <t>G6</t>
  </si>
  <si>
    <t>Establish down-hole geophysical logging equipment and personnel to the site of each exploratory hole and set up at each location</t>
  </si>
  <si>
    <t>G7</t>
  </si>
  <si>
    <t>Conduct and process down the hole calliper, natural gamma, resistivity, sonic, fluid, temperature, conductivity, and fluid flow logging</t>
  </si>
  <si>
    <t>G8</t>
  </si>
  <si>
    <t>Conduct and process cross-hole seismic readings at specified intervals</t>
  </si>
  <si>
    <t>Marine (overwater) geophysical surveying</t>
  </si>
  <si>
    <t>G9</t>
  </si>
  <si>
    <t>Establish geophysical personnel and field equipment and demobilisation on completion</t>
  </si>
  <si>
    <t>G10</t>
  </si>
  <si>
    <t>Conduct and process echo sounding, side scan sonar, magnetic, sub-bottom profile surveying</t>
  </si>
  <si>
    <t>G11</t>
  </si>
  <si>
    <t>Conduct and process microgravity survey at a structure or over a building footprint</t>
  </si>
  <si>
    <t>Total Section G carried to summary:</t>
  </si>
  <si>
    <t>H</t>
  </si>
  <si>
    <t>In situ testing</t>
  </si>
  <si>
    <t>H1.1</t>
  </si>
  <si>
    <t>Standard penetration test in percussive borehole, depth range 0 to 10m</t>
  </si>
  <si>
    <t>H1.2</t>
  </si>
  <si>
    <t>Standard penetration test in percussive borehole, depth range 10 to 20m</t>
  </si>
  <si>
    <t>H1.3</t>
  </si>
  <si>
    <t>Standard penetration test in percussive borehole, depth range 20 to 30m</t>
  </si>
  <si>
    <t>H1.4</t>
  </si>
  <si>
    <t>Standard penetration test in percussive borehole, depth range 30 to 40m</t>
  </si>
  <si>
    <t>H2.1</t>
  </si>
  <si>
    <t>Standard penetration test in rotary drillhole, depth range 0 to 10m</t>
  </si>
  <si>
    <t>H2.2</t>
  </si>
  <si>
    <t>Standard penetration test in rotary drillhole, depth range 10 to 20m</t>
  </si>
  <si>
    <t>H2.3</t>
  </si>
  <si>
    <t>Standard penetration test in rotary drillhole, depth range 20 to 30m</t>
  </si>
  <si>
    <t>H2.4</t>
  </si>
  <si>
    <t>Standard penetration test in rotary drillhole, depth range 30 to 40m</t>
  </si>
  <si>
    <t>H3.1</t>
  </si>
  <si>
    <t>Standard penetration test in dynamic sampling boreholes, depth range 0 to 10m</t>
  </si>
  <si>
    <t>H4</t>
  </si>
  <si>
    <t>In-situ density testing</t>
  </si>
  <si>
    <t>H4.1</t>
  </si>
  <si>
    <t>Small pouring cylinder method</t>
  </si>
  <si>
    <t>H4.2</t>
  </si>
  <si>
    <t>Large pouring cylinder method</t>
  </si>
  <si>
    <t>H4.3</t>
  </si>
  <si>
    <t>Water replacement method</t>
  </si>
  <si>
    <t>H4.4</t>
  </si>
  <si>
    <t>Core cutter method</t>
  </si>
  <si>
    <t>H4.5</t>
  </si>
  <si>
    <t>Nuclear gauge method</t>
  </si>
  <si>
    <t>H5</t>
  </si>
  <si>
    <t>California Bearing Ratio by plate bearing test by plunger method</t>
  </si>
  <si>
    <t>H6</t>
  </si>
  <si>
    <t>California Bearing Ratio by TRL DCP method</t>
  </si>
  <si>
    <t>H7</t>
  </si>
  <si>
    <t>Vane shear strength test in borehole / trial pit / trench</t>
  </si>
  <si>
    <t>H8</t>
  </si>
  <si>
    <t>Hand penetrometer test (set of 3 readings)</t>
  </si>
  <si>
    <t>Rate Only</t>
  </si>
  <si>
    <t>H9</t>
  </si>
  <si>
    <t>Hand vane test (set of 3 readings)</t>
  </si>
  <si>
    <t>Other tests</t>
  </si>
  <si>
    <t>H10</t>
  </si>
  <si>
    <t>In situ geophysical techniques (resistivity and redox potential) for earthing analysis</t>
  </si>
  <si>
    <t>Permeability testing</t>
  </si>
  <si>
    <t>H11</t>
  </si>
  <si>
    <t>Set up, execute and dismantle variable head permeability test in cable percussive borehole</t>
  </si>
  <si>
    <t>H12</t>
  </si>
  <si>
    <t>Set up, execute and dismantle constant head permeability test in cable percussive borehole</t>
  </si>
  <si>
    <t>H13</t>
  </si>
  <si>
    <t>Set up, execute and dismantle variable head permeability test in rotary drillhole</t>
  </si>
  <si>
    <t>H14</t>
  </si>
  <si>
    <t>Set up, execute and dismantle constant head permeability test in rotary drillhole</t>
  </si>
  <si>
    <t>H15</t>
  </si>
  <si>
    <t>Set up, execute and dismantle variable head permeability test in standpipe or standpipe piezometer (rising or falling head test)</t>
  </si>
  <si>
    <t>H16</t>
  </si>
  <si>
    <t>Set up and execute constant head permeability test in standpipe or standpipe piezometer</t>
  </si>
  <si>
    <t>H17</t>
  </si>
  <si>
    <t>Set up and execute packer permeability test in rotary borehole (0 to 10m)</t>
  </si>
  <si>
    <t>H18</t>
  </si>
  <si>
    <t>Set up and execute packer permeability test in rotary borehole (10 to 20m)</t>
  </si>
  <si>
    <t>Note: rates for permeability test in boreholes or rotary holes to include standing time rate for plant and equipment</t>
  </si>
  <si>
    <t>Soil infiltration test (BRE Digest 365)</t>
  </si>
  <si>
    <t>H19</t>
  </si>
  <si>
    <t>Set up at each test location, excavate trial hole and prepare test area</t>
  </si>
  <si>
    <t>H20</t>
  </si>
  <si>
    <t>Backfill test hole with clean imported gravel where excavation side walls are unstable</t>
  </si>
  <si>
    <t>H21</t>
  </si>
  <si>
    <t>Install 50mm standpipe in H18 to allow for monitoring of water levels</t>
  </si>
  <si>
    <t>H22</t>
  </si>
  <si>
    <t>Carry out pre-soaking of test areas</t>
  </si>
  <si>
    <t>H23</t>
  </si>
  <si>
    <t>Carry out soakaway tests in accordance with BRE Digest 365 (3 cycles)</t>
  </si>
  <si>
    <t>H24</t>
  </si>
  <si>
    <t>Provision of water supply for infiltration testing</t>
  </si>
  <si>
    <t>Included in H23</t>
  </si>
  <si>
    <t>H25</t>
  </si>
  <si>
    <t>Protection and temporary fencing of works area as instructed by Investigation Supervisor</t>
  </si>
  <si>
    <t>H26</t>
  </si>
  <si>
    <t>Calculation of infiltration rate for each test location</t>
  </si>
  <si>
    <t>Soil infiltration test (EPA Percolation test)</t>
  </si>
  <si>
    <t>H27</t>
  </si>
  <si>
    <t>H28</t>
  </si>
  <si>
    <t>Carry out infiltration tests in accordance with EPA Guidelines (test to be carried out by an approved Engineer / Geologist in accordance with EPA requirements)</t>
  </si>
  <si>
    <t>H29</t>
  </si>
  <si>
    <t>Provide report on percolation test (by Chartered Engineer or Professional Geologist)</t>
  </si>
  <si>
    <t>Plate Bearing Test</t>
  </si>
  <si>
    <t>H30</t>
  </si>
  <si>
    <t>Set up at each plate test location to include kentledge / reaction weight and carry out plate test using a 300mm diameter plate. Test in accordance with NRA SRW CL642</t>
  </si>
  <si>
    <t>H31</t>
  </si>
  <si>
    <t>Set up at each plate test location to include kentledge / reaction weight and carry out plate test using a 450mm diameter plate. Test in accordance with NRA SRW CL642</t>
  </si>
  <si>
    <t>H32</t>
  </si>
  <si>
    <t>Set up at each plate test location to include kentledge / reaction weight and carry out plate test using a 600mm diameter plate. Test in accordance with NRA SRW CL642</t>
  </si>
  <si>
    <t>H33</t>
  </si>
  <si>
    <t>Extra over Items H29-H31 for test durations in excess of 2 hours per location</t>
  </si>
  <si>
    <t>H34</t>
  </si>
  <si>
    <t>Provide plate test report with load settlement plot and calculation of Ks and CBR value to HD 25-26/10</t>
  </si>
  <si>
    <t>Other specialist tests</t>
  </si>
  <si>
    <t>H35</t>
  </si>
  <si>
    <t>Reading of free product level in borehole using an interface probe</t>
  </si>
  <si>
    <t>H36</t>
  </si>
  <si>
    <t>Provide contamination screening test kits (per sample)</t>
  </si>
  <si>
    <t>H37</t>
  </si>
  <si>
    <t>Carry out headspace testing on sample by FID or PID methods</t>
  </si>
  <si>
    <t>H38</t>
  </si>
  <si>
    <t>Self boring pressuremeter</t>
  </si>
  <si>
    <t>H39</t>
  </si>
  <si>
    <t>High pressure dilatometer</t>
  </si>
  <si>
    <t>H40</t>
  </si>
  <si>
    <t>Menard Pressuremeter</t>
  </si>
  <si>
    <t>Total Section H carried to summary:</t>
  </si>
  <si>
    <t>I</t>
  </si>
  <si>
    <t>Instrumentation</t>
  </si>
  <si>
    <t>Standpipes and piezometers</t>
  </si>
  <si>
    <t>I1</t>
  </si>
  <si>
    <t>Backfill exploratory hole with cement/bentonite grout or bentonite pellets</t>
  </si>
  <si>
    <t>I2</t>
  </si>
  <si>
    <t>Provide and install 19mm casagrande piezometer tip</t>
  </si>
  <si>
    <t>I3</t>
  </si>
  <si>
    <t>Provide and install sand cell to I2</t>
  </si>
  <si>
    <t>I4</t>
  </si>
  <si>
    <t>Provide and install 19mm casing/piezometer plain pipe</t>
  </si>
  <si>
    <t>I5</t>
  </si>
  <si>
    <t>Provide and install bentonite seals to I4</t>
  </si>
  <si>
    <t>I6</t>
  </si>
  <si>
    <t>Provide and install proprietary slotted standpipe (50mm internal diameter)</t>
  </si>
  <si>
    <t>I7</t>
  </si>
  <si>
    <t>Provide and install gravel pack to I6</t>
  </si>
  <si>
    <t>I8</t>
  </si>
  <si>
    <t>Provide and install proprietary casing / plain standpipe (50mm internal diameter)</t>
  </si>
  <si>
    <t>I9</t>
  </si>
  <si>
    <t>Provide and install bentonite seals to I8</t>
  </si>
  <si>
    <t>I10</t>
  </si>
  <si>
    <t>Provide and install slotted proprietary standpipe (100mm internal diameter)</t>
  </si>
  <si>
    <t>I11</t>
  </si>
  <si>
    <t>Provide and install gravel pack to I10</t>
  </si>
  <si>
    <t>I12</t>
  </si>
  <si>
    <t>Provide and install casing/plain standpipe (100mm internal diameter)</t>
  </si>
  <si>
    <t>I13</t>
  </si>
  <si>
    <t>Provide and install bentonite seals to I12</t>
  </si>
  <si>
    <t>I14</t>
  </si>
  <si>
    <t>Provide an install end caps to I6 or I10</t>
  </si>
  <si>
    <t>I15</t>
  </si>
  <si>
    <t>Provide and install quick release gas valve to I6 or I10</t>
  </si>
  <si>
    <t>I16</t>
  </si>
  <si>
    <t>Provide and install protective cover (flush)</t>
  </si>
  <si>
    <t>I17</t>
  </si>
  <si>
    <t>Provide and install protective cover (raised)</t>
  </si>
  <si>
    <t>I18</t>
  </si>
  <si>
    <t>Extra over item I16 for heavy duty cover in pavements or highways</t>
  </si>
  <si>
    <t>I19</t>
  </si>
  <si>
    <t>Supply and erect protective stock proof fencing around standpipe or piezometer installation</t>
  </si>
  <si>
    <t>I20</t>
  </si>
  <si>
    <t>Supply and erect 1.5m high marker posts (3 x 1.5m)</t>
  </si>
  <si>
    <t>Standpipe and piezometer development / purging</t>
  </si>
  <si>
    <t>I21</t>
  </si>
  <si>
    <t>Supply equipment and personnel to carry out purging</t>
  </si>
  <si>
    <t>I22</t>
  </si>
  <si>
    <t>Develop standpipe or piezometer by purging (3 well volumes)</t>
  </si>
  <si>
    <t>I23</t>
  </si>
  <si>
    <t>As item I22 but by airlift pumping</t>
  </si>
  <si>
    <t>I24</t>
  </si>
  <si>
    <t>As item I22 but by over pumping</t>
  </si>
  <si>
    <t>I25</t>
  </si>
  <si>
    <t>As item I22 but by jetting</t>
  </si>
  <si>
    <t>I26</t>
  </si>
  <si>
    <t>Disposal of purged water</t>
  </si>
  <si>
    <t>litre</t>
  </si>
  <si>
    <t>Inclinometer</t>
  </si>
  <si>
    <t>I27</t>
  </si>
  <si>
    <t>Supply and install inclinometer tubing in exploratory hole (not including forming/drilling of borehole)</t>
  </si>
  <si>
    <t>I28</t>
  </si>
  <si>
    <t>Grout in place inclinometer in cable percussive or rotary borehole</t>
  </si>
  <si>
    <t>I29</t>
  </si>
  <si>
    <t>Provision of calibrated inclinometer read out unit for monitoring during investigation</t>
  </si>
  <si>
    <t>I30</t>
  </si>
  <si>
    <t>Carry out base set of inclinometer readings in inclinometer and process</t>
  </si>
  <si>
    <t>I31</t>
  </si>
  <si>
    <t>Slip Indicator</t>
  </si>
  <si>
    <t>I32</t>
  </si>
  <si>
    <t>Provide and install protective cover (raised) slip indicators</t>
  </si>
  <si>
    <t>I33</t>
  </si>
  <si>
    <t>Supply and install slip indicator in exploratory borehole, including brass probe (not including forming/drilling of borehole)</t>
  </si>
  <si>
    <t>I34</t>
  </si>
  <si>
    <t>I35</t>
  </si>
  <si>
    <t>Provide and install protective headwork cover (upright)</t>
  </si>
  <si>
    <t>Total Section I carried to summary:</t>
  </si>
  <si>
    <t>J</t>
  </si>
  <si>
    <t>Installation monitoring and sampling (during Fieldwork Period)</t>
  </si>
  <si>
    <t>J1</t>
  </si>
  <si>
    <t>Reading of water level in standpipe or standpipe piezometer during fieldwork period</t>
  </si>
  <si>
    <t>Input as Required</t>
  </si>
  <si>
    <t>J2</t>
  </si>
  <si>
    <t>Ground gas measurement in gas monitoring standpipe during fieldwork period</t>
  </si>
  <si>
    <t>J3</t>
  </si>
  <si>
    <t>Provide Engineer or Geologist to take inclinometer readings as directed by Investigation Supervisor (per installation)</t>
  </si>
  <si>
    <t>J4</t>
  </si>
  <si>
    <t>Provide Engineer or Geologist to take measurement of slip indicator (per installation)</t>
  </si>
  <si>
    <t>J5</t>
  </si>
  <si>
    <t>Provide Engineer/Geologist to take water sample from standpipe or standpipe piezometer (rate not including purging or micro purging)</t>
  </si>
  <si>
    <t>J6</t>
  </si>
  <si>
    <t>Extra over Item J5 for purging or micro-purging in excess of 3 well volumes</t>
  </si>
  <si>
    <t>J7</t>
  </si>
  <si>
    <t>Provide Engineer / Geologist to recover ground gas sample from gas monitoring standpipe</t>
  </si>
  <si>
    <t>J8</t>
  </si>
  <si>
    <t>Provide Engineer / Geologist to read free product level in standpipe using an interface probe</t>
  </si>
  <si>
    <t>Installation monitoring and sampling (post Fieldwork Period)</t>
  </si>
  <si>
    <t>J9</t>
  </si>
  <si>
    <t>Return visit to site following completion of fieldwork for field instrumentation</t>
  </si>
  <si>
    <t>J10</t>
  </si>
  <si>
    <t>Extra over Item J9 for groundwater measurements in standpipe or standpipe piezometer during return visit</t>
  </si>
  <si>
    <t>J11</t>
  </si>
  <si>
    <t>Extra over Item J9 for ground gas measurements in standpipe during return visit</t>
  </si>
  <si>
    <t>J12</t>
  </si>
  <si>
    <t>Extra over Item J9 for set of inclinometer readings per installation during return visit and report results</t>
  </si>
  <si>
    <t>J13</t>
  </si>
  <si>
    <t>Extra over Item J9 to check for ground slippage in slip indicator installation during return visit to site</t>
  </si>
  <si>
    <t>J14</t>
  </si>
  <si>
    <t>Extra over Item J9 for water sample from standpipe or standpipe piezometer during return visit to site, including purging 3 volumes or micro-purging up to 3.0 hours</t>
  </si>
  <si>
    <t>J15</t>
  </si>
  <si>
    <t>Extra over Item J14 for purging or micro-purging in excess of 3.0 hours</t>
  </si>
  <si>
    <t>Included in Item J15</t>
  </si>
  <si>
    <t>J16</t>
  </si>
  <si>
    <t>Extra over Item J9 for ground gas sample from gas monitoring standpipe during return visit to site</t>
  </si>
  <si>
    <t>J17</t>
  </si>
  <si>
    <t>Extra over Item J9 for reading of free product level in standpipe using an interface probe during return visit to site</t>
  </si>
  <si>
    <t>J18</t>
  </si>
  <si>
    <t>Provision of equipment to facilitate measuring of free product in Item J17</t>
  </si>
  <si>
    <t>J19</t>
  </si>
  <si>
    <t>Provide and install data logger to measure groundwater levels in standpipes</t>
  </si>
  <si>
    <t>J20</t>
  </si>
  <si>
    <t>Provide baro logger to monitor air pressure for item J19</t>
  </si>
  <si>
    <t>J21</t>
  </si>
  <si>
    <t>Provide Engineer / Geologist to visit site to download and process data logger and baro logger</t>
  </si>
  <si>
    <t>Surface water body sampling and testing</t>
  </si>
  <si>
    <t>J22</t>
  </si>
  <si>
    <t>Surface water body sample taken during fieldwork period</t>
  </si>
  <si>
    <t>J23</t>
  </si>
  <si>
    <t>Surface water body sample taken during return visit to site</t>
  </si>
  <si>
    <t>J24</t>
  </si>
  <si>
    <t>Determination of dissolved oxygen, conductivity, pH and temperature of surface water body during fieldwork period</t>
  </si>
  <si>
    <t>J25</t>
  </si>
  <si>
    <t>Determination of dissolved oxygen, conductivity, pH and temperature of surface water body during return visit to site</t>
  </si>
  <si>
    <t>Total Section J carried to summary:</t>
  </si>
  <si>
    <t>K</t>
  </si>
  <si>
    <t>Geotechnical laboratory testing</t>
  </si>
  <si>
    <t>K1</t>
  </si>
  <si>
    <t>Classification</t>
  </si>
  <si>
    <t>K1.1</t>
  </si>
  <si>
    <t>Moisture content</t>
  </si>
  <si>
    <t>K1.2</t>
  </si>
  <si>
    <t>Liquid limit, plastic limit and plasticity index</t>
  </si>
  <si>
    <t>K1.3</t>
  </si>
  <si>
    <t>Volumetric shrinkage</t>
  </si>
  <si>
    <t>K1.4</t>
  </si>
  <si>
    <t>Linear shrinkage</t>
  </si>
  <si>
    <t>K1.5</t>
  </si>
  <si>
    <t>Density by linear measurement</t>
  </si>
  <si>
    <t>K1.6</t>
  </si>
  <si>
    <t>Density by immersion in water or water displacement</t>
  </si>
  <si>
    <t>K1.7</t>
  </si>
  <si>
    <t>Dry density and saturation moisture content for chalk</t>
  </si>
  <si>
    <t>K1.8</t>
  </si>
  <si>
    <t>Particle density by gas jar or pycnometer</t>
  </si>
  <si>
    <t>K1.9</t>
  </si>
  <si>
    <t>Particle size distribution by wet sieving</t>
  </si>
  <si>
    <t>K1.10</t>
  </si>
  <si>
    <t>Particle size distribution by dry sieving</t>
  </si>
  <si>
    <t>K1.11</t>
  </si>
  <si>
    <t>Sedimentation by pipette</t>
  </si>
  <si>
    <t>K1.12</t>
  </si>
  <si>
    <t>Sedimentation by hydrometer</t>
  </si>
  <si>
    <t>K2</t>
  </si>
  <si>
    <t>Chemical and electrochemical</t>
  </si>
  <si>
    <t>K2.1</t>
  </si>
  <si>
    <t>Organic matter content</t>
  </si>
  <si>
    <t>K2.2</t>
  </si>
  <si>
    <t>Mass loss on ignition</t>
  </si>
  <si>
    <t>K2.3</t>
  </si>
  <si>
    <t>Sulphate content of acid extract from soil</t>
  </si>
  <si>
    <t>K2.4</t>
  </si>
  <si>
    <t>Sulphate content of water extract from soil</t>
  </si>
  <si>
    <t>K2.5</t>
  </si>
  <si>
    <t>Sulphate content of groundwater</t>
  </si>
  <si>
    <t>K2.6</t>
  </si>
  <si>
    <t>Carbonate content by rapid titration</t>
  </si>
  <si>
    <t>K2.7</t>
  </si>
  <si>
    <t>Carbonate content by gravimetric method</t>
  </si>
  <si>
    <t>K2.8</t>
  </si>
  <si>
    <t>Water soluble chloride content</t>
  </si>
  <si>
    <t>K2.9</t>
  </si>
  <si>
    <t>Acid soluble chloride content</t>
  </si>
  <si>
    <t>K2.10</t>
  </si>
  <si>
    <t>Total sulphur content</t>
  </si>
  <si>
    <t>K2.11</t>
  </si>
  <si>
    <t>Total dissolved solids</t>
  </si>
  <si>
    <t>K2.12</t>
  </si>
  <si>
    <t>pH value</t>
  </si>
  <si>
    <t>K2.13</t>
  </si>
  <si>
    <t>Resistivity</t>
  </si>
  <si>
    <t>K2.14</t>
  </si>
  <si>
    <t>Redox potential</t>
  </si>
  <si>
    <t>K3</t>
  </si>
  <si>
    <t>Compaction related</t>
  </si>
  <si>
    <t>K3.1</t>
  </si>
  <si>
    <t>Dry density/moisture content relationship using 2.5 kg rammer</t>
  </si>
  <si>
    <t>K3.2</t>
  </si>
  <si>
    <t>Dry density/moisture content relationship using 4.5 kg rammer</t>
  </si>
  <si>
    <t>K3.3</t>
  </si>
  <si>
    <t>Dry density/moisture content relationship using vibrating hammer</t>
  </si>
  <si>
    <t>K3.4</t>
  </si>
  <si>
    <t>Extra over Items K3.1, K3.2 and K3.3 for use of CBR mould</t>
  </si>
  <si>
    <t>K3.6</t>
  </si>
  <si>
    <t>Moisture Condition Value at natural moisture content</t>
  </si>
  <si>
    <t>K3.7</t>
  </si>
  <si>
    <t>Moisture Condition Value/moisture content relationship (five points)</t>
  </si>
  <si>
    <t>K3.8</t>
  </si>
  <si>
    <t>Chalk crushing value</t>
  </si>
  <si>
    <t>K3.9</t>
  </si>
  <si>
    <t>California Bearing Ratio on re-compacted disturbed sample</t>
  </si>
  <si>
    <t>K3.9.1</t>
  </si>
  <si>
    <t>Extra over for recompacting a soil sample to a specified moisture content</t>
  </si>
  <si>
    <t>K3.10</t>
  </si>
  <si>
    <t>Extra over Item K3.9 for soaking</t>
  </si>
  <si>
    <t>K4</t>
  </si>
  <si>
    <t>Compressibility, permeability and durability</t>
  </si>
  <si>
    <t>K4.1</t>
  </si>
  <si>
    <t>One-dimensional consolidation properties, test period 5 days</t>
  </si>
  <si>
    <t>K4.2</t>
  </si>
  <si>
    <t>Extra over Item K4.1 for test period in excess of 5 days</t>
  </si>
  <si>
    <t>K4.3</t>
  </si>
  <si>
    <t>Measurements of swelling pressure, test period 2 days</t>
  </si>
  <si>
    <t>K4.4</t>
  </si>
  <si>
    <t>Measurement of swelling, test period 2 days</t>
  </si>
  <si>
    <t>K4.5</t>
  </si>
  <si>
    <t>Measurement of settlement on saturation, test period 1 day</t>
  </si>
  <si>
    <t>K4.6</t>
  </si>
  <si>
    <t>Extra over Items K4.3 to K4.5 for test period in excess of 2 or 1 day (s)</t>
  </si>
  <si>
    <t>K4.7</t>
  </si>
  <si>
    <t>Permeability by constant head method</t>
  </si>
  <si>
    <t>K4.8</t>
  </si>
  <si>
    <t>Dispersibility by pinhole method</t>
  </si>
  <si>
    <t>K4.9</t>
  </si>
  <si>
    <t>Dispersibility by crumb method</t>
  </si>
  <si>
    <t>K4.10</t>
  </si>
  <si>
    <t>Dispersibility by dispersion method</t>
  </si>
  <si>
    <t>K4.11</t>
  </si>
  <si>
    <t>Frost heave of soil</t>
  </si>
  <si>
    <t>K5</t>
  </si>
  <si>
    <t>Consolidation and permeability in hydraulic cells</t>
  </si>
  <si>
    <t>K5.1</t>
  </si>
  <si>
    <t>Consolidation properties of a 76mm diameter specimen using a hydraulic cell, test period 4 days</t>
  </si>
  <si>
    <t>K5.2</t>
  </si>
  <si>
    <t>As Item K5.1 but using a 100mm diameter specimen</t>
  </si>
  <si>
    <t>K5.3</t>
  </si>
  <si>
    <t>As Item K5.1 but using a 150mm diameter specimen</t>
  </si>
  <si>
    <t>K5.4</t>
  </si>
  <si>
    <t>As Item K5.1 but using a 250mm diameter specimen</t>
  </si>
  <si>
    <t>K5.5</t>
  </si>
  <si>
    <t>Extra over Items K5. 1 to K5.4 for test period in excess of 4 days</t>
  </si>
  <si>
    <t>K5.6</t>
  </si>
  <si>
    <t>Permeability of a 76mm diameter specimen in hydraulic consolidation cell, test period 4 days</t>
  </si>
  <si>
    <t>K5.7</t>
  </si>
  <si>
    <t>As Item K5.6 but using a 100mm diameter specimen</t>
  </si>
  <si>
    <t>K5.8</t>
  </si>
  <si>
    <t>As Item K5.6 but using a 150mm diameter specimen</t>
  </si>
  <si>
    <t>K5.9</t>
  </si>
  <si>
    <t>As Item K5.6 but using a 250mm diameter specimen</t>
  </si>
  <si>
    <t>K5.10</t>
  </si>
  <si>
    <t>Extra over Items K5.6 to K5.9 for test period in excess of 4 days</t>
  </si>
  <si>
    <t>K5.11</t>
  </si>
  <si>
    <t>Isotropic consolidation properties in a triaxial cell, test period 4 days</t>
  </si>
  <si>
    <t>K5.12</t>
  </si>
  <si>
    <t>Extra over Item K5.11 for test periods in excess of 4 days</t>
  </si>
  <si>
    <t>K5.13</t>
  </si>
  <si>
    <t>Permeability in a triaxial cell, test period 4 days</t>
  </si>
  <si>
    <t>K5.14</t>
  </si>
  <si>
    <t>Extra over Item K5.13 for test period in excess of 4 days</t>
  </si>
  <si>
    <t>K6</t>
  </si>
  <si>
    <t>Shear strength (total stress)</t>
  </si>
  <si>
    <t>K6.1</t>
  </si>
  <si>
    <t>Shear strength by the laboratory vane method (set of 3)</t>
  </si>
  <si>
    <t>K6.2</t>
  </si>
  <si>
    <t>Shear strength by hand vane (set of 3)</t>
  </si>
  <si>
    <t>K6.3</t>
  </si>
  <si>
    <t>Shear strength by hand penetrometer (set of 3)</t>
  </si>
  <si>
    <t>K6.4</t>
  </si>
  <si>
    <t>Shear strength of a set of three 60mm × 60mm square specimens by direct shear, test duration not exceeding 1 day per specimen</t>
  </si>
  <si>
    <t>K6.5</t>
  </si>
  <si>
    <t>Extra over Item K6.4 for test durations in excess of 1 day per specimen</t>
  </si>
  <si>
    <t>sp.day</t>
  </si>
  <si>
    <t>K6.6</t>
  </si>
  <si>
    <t>Shear strength of a single 300mm × 300mm square specimen by direct shear, test duration not exceeding 1 day</t>
  </si>
  <si>
    <t>K6.7</t>
  </si>
  <si>
    <t>Extra over Item K6.6 for test durations in excess of 1 day</t>
  </si>
  <si>
    <t>K6.8</t>
  </si>
  <si>
    <t>Residual shear strength of a set of three 60mm × 60mm square specimens by direct shear, test duration not exceeding 4 days per specimen</t>
  </si>
  <si>
    <t>K6.9</t>
  </si>
  <si>
    <t>Extra over Item K6.8 for test durations in excess of 4 days per specimen</t>
  </si>
  <si>
    <t>K6.10</t>
  </si>
  <si>
    <t>Residual shear strength of a 300mm square specimen by direct shear, test duration not exceeding 4 days</t>
  </si>
  <si>
    <t>K6.11</t>
  </si>
  <si>
    <t>Extra over Item K6. 10 for test duration in excess day of 4 days</t>
  </si>
  <si>
    <t>K6.12</t>
  </si>
  <si>
    <t>Residual shear strength using the small ring shear apparatus at three normal pressures, test duration not exceeding 4 days</t>
  </si>
  <si>
    <t>K6.13</t>
  </si>
  <si>
    <t>Extra over Item K6.12 for test duration in excess of 4 days</t>
  </si>
  <si>
    <t>K6.14</t>
  </si>
  <si>
    <t>Unconfined compressive strength of 38mm diameter specimen</t>
  </si>
  <si>
    <t>K6.15</t>
  </si>
  <si>
    <t>Undrained shear strength of a set of three 38mm diameter specimens in triaxial compression without the measurement of pore pressure</t>
  </si>
  <si>
    <t>K6.16</t>
  </si>
  <si>
    <t>Undrained strength of a single 100mm diameter specimen in triaxial compression without the measurement of pore pressure</t>
  </si>
  <si>
    <t>K6.17</t>
  </si>
  <si>
    <t>Undrained shear strength of a single 100mm diameter specimen in triaxial compression with multi-stage loading and without measurement of pore pressure</t>
  </si>
  <si>
    <t>K7</t>
  </si>
  <si>
    <t>Shear strength (effective stress)</t>
  </si>
  <si>
    <t>K7.1</t>
  </si>
  <si>
    <t>Consolidated undrained triaxial compression test with measurement of pore pressure (set of three 38mm specimens), test duration not exceeding 4 days per specimen</t>
  </si>
  <si>
    <t>K7.2</t>
  </si>
  <si>
    <t>As K7.1 but single-stage or multi-stage test using 100mm diameter specimen</t>
  </si>
  <si>
    <t>K7.3</t>
  </si>
  <si>
    <t>Consolidated drained triaxial compression test with measurement of volume change (set of three 38mm specimens), test duration not exceeding 4 days per specimen</t>
  </si>
  <si>
    <t>K7.4</t>
  </si>
  <si>
    <t>As Item K7.3 but single-stage or multi-stage test using 100mm diameter specimen, test duration not exceeding 4 days</t>
  </si>
  <si>
    <t>K7.5</t>
  </si>
  <si>
    <t>Extra over Items K7.1 and K7.3 for test duration in excess of 4 days per specimen</t>
  </si>
  <si>
    <t>K7.6</t>
  </si>
  <si>
    <t>Extra over Items K7.2 and K7.4 for test duration in excess of 4 days</t>
  </si>
  <si>
    <t>K8</t>
  </si>
  <si>
    <t>Rock testing</t>
  </si>
  <si>
    <t>K8.1</t>
  </si>
  <si>
    <t>Natural water content of rock sample</t>
  </si>
  <si>
    <t>K8.2</t>
  </si>
  <si>
    <t>Porosity/density using saturation and calliper techniques</t>
  </si>
  <si>
    <t>K8.3</t>
  </si>
  <si>
    <t>Porosity/density using saturation and buoyancy</t>
  </si>
  <si>
    <t>K8.4</t>
  </si>
  <si>
    <t>Slake durability index</t>
  </si>
  <si>
    <t>K8.5</t>
  </si>
  <si>
    <t>Soundness by magnesium sulphate</t>
  </si>
  <si>
    <t>K8.6</t>
  </si>
  <si>
    <t>Magnesium sulphate test</t>
  </si>
  <si>
    <t>K8.7</t>
  </si>
  <si>
    <t>Shore scleroscope</t>
  </si>
  <si>
    <t>K8.8</t>
  </si>
  <si>
    <t>Schmidt rebound hardness</t>
  </si>
  <si>
    <t>K8.9</t>
  </si>
  <si>
    <t>Resistance to fragmentation</t>
  </si>
  <si>
    <t>K8.10</t>
  </si>
  <si>
    <t>Aggregate abrasion value</t>
  </si>
  <si>
    <t>K8.11</t>
  </si>
  <si>
    <t>Polished stone value</t>
  </si>
  <si>
    <t>K8.12</t>
  </si>
  <si>
    <t>Aggregate frost heave</t>
  </si>
  <si>
    <t>K8.13</t>
  </si>
  <si>
    <t>Resistance to freezing and thawing</t>
  </si>
  <si>
    <t>K8.14</t>
  </si>
  <si>
    <t>Uniaxial compressive strength</t>
  </si>
  <si>
    <t>K8.15</t>
  </si>
  <si>
    <t>Deformability in uniaxial compression</t>
  </si>
  <si>
    <t>K8.16</t>
  </si>
  <si>
    <t>Indirect tensile strength by Brazilian test</t>
  </si>
  <si>
    <t>K8.17</t>
  </si>
  <si>
    <t>Triaxial compression without measurements of porewater pressure</t>
  </si>
  <si>
    <t>K8.18</t>
  </si>
  <si>
    <t>Point Load Strength Index on rock core (axial or diametral)</t>
  </si>
  <si>
    <t>K8.19</t>
  </si>
  <si>
    <t>Point load strength index on irregular lump sample (set of ten individual determinations)</t>
  </si>
  <si>
    <t>K8.20</t>
  </si>
  <si>
    <t>Swelling pressure test</t>
  </si>
  <si>
    <t>K8.21</t>
  </si>
  <si>
    <t>Direct shear strength of single specimen</t>
  </si>
  <si>
    <t>K.9</t>
  </si>
  <si>
    <t>Special tests on rock core or trial pit samples to assess potential for pyrite induced expansion or swelling</t>
  </si>
  <si>
    <t>K9.1</t>
  </si>
  <si>
    <t>Geological classification / simplified petrography on rock core or bulk samples to IS EN 933 ( by Professional Geologist)</t>
  </si>
  <si>
    <t>K9.2</t>
  </si>
  <si>
    <t>Chemical analysis on rock core or bulk sample (test methods to TRL 447 and test suite to include Total Sulphur, Acid Soluble Sulphate &amp; Water Soluble Sulphate and derivation of Oxidisable Sulphide &amp; Equivalent Pyrite Content)</t>
  </si>
  <si>
    <t>K9.3</t>
  </si>
  <si>
    <t>Thin section petrography and XRD analysis on rock core or bulk sample. Analysis to be carried out by Professional Geologist or experienced Petrographer competent in evaluating potential for pyrite induced swelling. Note the rate should include for thin section preparation and XRD analysis on one lithology.</t>
  </si>
  <si>
    <t>Total Section K carried to summary:</t>
  </si>
  <si>
    <t>L</t>
  </si>
  <si>
    <t>Geoenvironmental laboratory testing</t>
  </si>
  <si>
    <t>Contamination testing of soil, groundwater, gas and fill material)</t>
  </si>
  <si>
    <t>L.1</t>
  </si>
  <si>
    <t>Tests Suite E</t>
  </si>
  <si>
    <t>L.2</t>
  </si>
  <si>
    <t>Tests Suite F</t>
  </si>
  <si>
    <t>L.3</t>
  </si>
  <si>
    <t>Tests Suite G</t>
  </si>
  <si>
    <t>L.4</t>
  </si>
  <si>
    <t>Tests Suite H</t>
  </si>
  <si>
    <t>L.5</t>
  </si>
  <si>
    <t>Tests Suite I</t>
  </si>
  <si>
    <t>L.6</t>
  </si>
  <si>
    <t>Tests Suite J</t>
  </si>
  <si>
    <t>Total Section L carried to summary:</t>
  </si>
  <si>
    <t>Summary of Cost Estimate</t>
  </si>
  <si>
    <t>A.</t>
  </si>
  <si>
    <t>B.</t>
  </si>
  <si>
    <t>Percussion boring</t>
  </si>
  <si>
    <t>C.</t>
  </si>
  <si>
    <t>D.</t>
  </si>
  <si>
    <t>E.</t>
  </si>
  <si>
    <t>F.</t>
  </si>
  <si>
    <t>G.</t>
  </si>
  <si>
    <t>H.</t>
  </si>
  <si>
    <t>I.</t>
  </si>
  <si>
    <t>J.</t>
  </si>
  <si>
    <t>Installation monitoring and sampling</t>
  </si>
  <si>
    <t>K.</t>
  </si>
  <si>
    <t>L.</t>
  </si>
  <si>
    <t>Contingency, 10% of the subtotal</t>
  </si>
  <si>
    <t>Rates: default rates, Ground Intel default rates (prices of March 2026).</t>
  </si>
  <si>
    <t>52 of 91 measured items priced (52 from the default rates).</t>
  </si>
  <si>
    <t>39 items with no rate, shaded on the section sheets: "Rate to be entered". The total leaves them out, and is incomplete, until each has a rate.</t>
  </si>
  <si>
    <t>Cost Estimate (EXAMPLE-01 - Example Relief Road, Ennis)</t>
  </si>
  <si>
    <t>Date: 2026-10-08</t>
  </si>
  <si>
    <t>Employer's cost estimate. Confidential: not for issue to tenderers. The tender bill of quantities is exported separately, without prices.</t>
  </si>
  <si>
    <t>This estimate is preliminary. Its quantities were measured by rule from a ground investigation scope, itself generated from a desk study and a description of the proposed works. It must be reviewed by a competent geotechnical engineer before it is relied on.</t>
  </si>
  <si>
    <t>The total is incomplete. It leaves out the measured items that have no rate (A1, A2, A6, A7, A9, A15, A16, A19, A19.2, A20, A20.2, A22, A23, A24, A28, A30, A31, C15.2.1, C15.3, C46, D1, E8.1, E8.2, E11, F8, F10, F14, F15, F16, F18, F23, F24, G11, H6, H9, H11, I21, I22, K2.2), and so is less than the cost of the work. Enter a rate for each on its section sheet, or upload your own rates, before the total is used as a budget.</t>
  </si>
  <si>
    <t>Contingency: 10% of the subtotal.</t>
  </si>
  <si>
    <t>Rates and totals exclude VAT. No allowance is made for changes in prices since the date of the rates.</t>
  </si>
  <si>
    <t>The rates are values and the Amount column and the totals are formulas: a rate entered or changed on a section sheet changes the totals. An item marked "N/A" has no quantity to price; a rate-only item shows its rate, with no amount.</t>
  </si>
  <si>
    <t>Site category green: no environmental sampling is scheduled.</t>
  </si>
  <si>
    <t>Every hole in the scope is measured as scheduled. No hole is taken to be in a road or paved area, behind a barrier, or on a slope steeper than 20%; the items for those conditions read "Not Required" and are to be reviewed against the site.</t>
  </si>
  <si>
    <t>Traffic management is measured (items A15, A16 and A31), as set on the specification details. Enter the provisional sum of item A16.</t>
  </si>
  <si>
    <t>Rotary coring is measured as coring in hard strata, starting where the scope puts rockhead. Rockhead depths are provisional.</t>
  </si>
  <si>
    <t>Standpipes are 50 mm internal diameter with a raised cover. The response zone is in one stratum: in the rock where the hole has rock, otherwise in the soil, and no longer than 6 m. It has a 1 m bentonite seal above it and another below; the pipe above it is plain and grouted in. Schedule 2 gives the response zone of each. The depths follow the scheduled rockhead and are to be set against the strata met.</t>
  </si>
  <si>
    <t>Cone tests are piezocone tests. Measured in each: 1 dissipation test of up to one hour.</t>
  </si>
  <si>
    <t>Variable head permeability tests are measured at 2 hours each, 1 test in each borehole that has them.</t>
  </si>
  <si>
    <t>4 sets of hand vane readings are measured at each peat probe, as the specification sets them (S1.15.2).</t>
  </si>
  <si>
    <t>Peat probes are set out with the other exploratory holes (item A8).</t>
  </si>
  <si>
    <t>Laboratory test quantities are those of the laboratory schedule in the scope. They are provisional and should be confirmed once samples have been logged.</t>
  </si>
  <si>
    <t>Depth profiling of peat and soft ground is measured as electrical resistivity tomography (item G3), and ground it shares with another resistivity survey is measured once. The ground penetrating radar item of the bill (G1) is for utility detection.</t>
  </si>
  <si>
    <t>Measured as the specification requires: establishment of all plant, equipment and services as one sum (item A2); an inspection pit dug by hand at each trial pit and cone test (item D1; those of the boreholes are items B3 and C15.3), S1.8.5; a semi-rigid liner for all rotary coring (item C46), S1.10.4; a core sub-sample for each 1.5 m of core (item E11), S1.10.6; interpretation of every cone test (item F15), S1.13.3; a geophysical survey report (items A20 and A20.2), S1.14.8; development of each standpipe by purging, at 1 hour each (items I21 and I22), S1.16.5; 6 return visits after the fieldwork, 3 a fortnight apart then 3 monthly, with a reading in each standpipe at each (items J9 and J10), S1.17.1.</t>
  </si>
  <si>
    <t>Readings of the standpipes during the fieldwork (item J1) depend on how long the fieldwork lasts and are not measured: enter them.</t>
  </si>
  <si>
    <t>Items F23, F24, G11 are not in the standard bill. They are listed under "Contract specific additional bill items" at the end of their sections.</t>
  </si>
  <si>
    <t>Depths in cuttings and embankments use the maximum height given for the earthwork throughout its length.</t>
  </si>
  <si>
    <t>Rockhead depth is not known from the desk study. Rotary follow-on lengths are provisional and assume rock is met at the base of the scheduled soil depth.</t>
  </si>
  <si>
    <t>Where groundwater vulnerability is mapped X or Extreme, rock is expected within about 1 m or 3 m of the surface. Boreholes there are given a rotary follow-on from that depth; where rock is met and how much is cored are provisional, and trial pits there are taken to refusal on rock.</t>
  </si>
  <si>
    <t>Peat depth is not known from the desk study. Peat probes are scheduled to a nominal 5 m and should be taken to the base of the peat; boreholes in peat should prove the strata beneath it.</t>
  </si>
  <si>
    <t>Open water is mapped on the alignment at Ch.1,530 m to Ch.1,593 m. No holes are scheduled there other than those of a structure: how the route crosses it, and any overwater investigation, are to be decided.</t>
  </si>
  <si>
    <t>Ground mapped over less than 25 m of the alignment is below the resolution of the mapping and has not set the method or spacing of the holes beside it: karstified bedrock at or near surface at Ch.840 m to Ch.858 m; lacustrine deposits at Ch.1,593 m to Ch.1,596 m; fen peat at Ch.4,434 m to Ch.4,453 m. Its presence should be checked on site.</t>
  </si>
  <si>
    <t>Hole coordinates are taken from the alignment at each chainage. Holes sharing a chainage, those of one bridge support or of a culvert, are spread across it. They are indicative until confirmed on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</si>
</sst>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color theme="1"/>
      <family val="2"/>
      <scheme val="minor"/>
      <sz val="11"/>
      <name val="Calibri"/>
    </font>
    <font>
      <b/>
      <sz val="14"/>
    </font>
    <font>
      <b/>
    </font>
    <font>
      <i/>
    </font>
  </fonts>
  <fills count="4">
    <fill>
      <patternFill patternType="none"/>
    </fill>
    <fill>
      <patternFill patternType="gray125"/>
    </fill>
    <fill>
      <patternFill patternType="solid">
        <fgColor rgb="FFE8E8E8"/>
      </patternFill>
    </fill>
    <fill>
      <patternFill patternType="solid">
        <fgColor rgb="FFFFE0A3"/>
      </patternFill>
    </fill>
  </fills>
  <borders count="3">
    <border>
      <left/>
      <right/>
      <top/>
      <bottom/>
      <diagonal/>
    </border>
    <border>
      <left style="thin">
        <color rgb="FF999999"/>
      </left>
      <right style="thin">
        <color rgb="FF999999"/>
      </right>
      <top style="thin">
        <color rgb="FF999999"/>
      </top>
      <bottom style="thin">
        <color rgb="FF999999"/>
      </bottom>
      <diagonal/>
    </border>
    <border>
      <left/>
      <right/>
      <top style="thin">
        <color rgb="FF999999"/>
      </top>
      <bottom style="double">
        <color rgb="FF999999"/>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xf numFmtId="0" fontId="2" fillId="2" borderId="1" xfId="0" applyFont="1" applyFill="1" applyBorder="1" applyAlignment="1">
      <alignment horizontal="center" vertical="center"/>
    </xf>
    <xf numFmtId="0" fontId="0" fillId="0" borderId="0" xfId="0" applyAlignment="1">
      <alignment horizontal="center"/>
    </xf>
    <xf numFmtId="0" fontId="2" fillId="0" borderId="0" xfId="0" applyFont="1" applyAlignment="1">
      <alignment vertical="top" wrapText="1"/>
    </xf>
    <xf numFmtId="0" fontId="0" fillId="3" borderId="1" xfId="0" applyFill="1" applyBorder="1" applyAlignment="1">
      <alignment horizontal="left" vertical="top"/>
    </xf>
    <xf numFmtId="0" fontId="0" fillId="3" borderId="1" xfId="0" applyFill="1" applyBorder="1" applyAlignment="1">
      <alignment horizontal="left" vertical="top" wrapText="1"/>
    </xf>
    <xf numFmtId="0" fontId="0" fillId="3" borderId="1" xfId="0" applyFill="1" applyBorder="1" applyAlignment="1">
      <alignment horizontal="center" vertical="top" wrapText="1"/>
    </xf>
    <xf numFmtId="1" fontId="0" fillId="3" borderId="1" xfId="0" applyNumberFormat="1" applyFill="1" applyBorder="1" applyAlignment="1">
      <alignment horizontal="center" vertical="top"/>
    </xf>
    <xf numFmtId="4" fontId="0" fillId="3" borderId="1" xfId="0" applyNumberFormat="1" applyFill="1" applyBorder="1" applyAlignment="1">
      <alignment horizontal="center" vertical="top" wrapText="1"/>
    </xf>
    <xf numFmtId="4" fontId="0" fillId="3" borderId="1" xfId="0" applyNumberFormat="1" applyFill="1"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center" vertical="top"/>
    </xf>
    <xf numFmtId="1" fontId="0" fillId="0" borderId="1" xfId="0" applyNumberFormat="1" applyBorder="1" applyAlignment="1">
      <alignment horizontal="center" vertical="top"/>
    </xf>
    <xf numFmtId="4" fontId="0" fillId="0" borderId="1" xfId="0" applyNumberFormat="1" applyBorder="1" applyAlignment="1">
      <alignment horizontal="center" vertical="top"/>
    </xf>
    <xf numFmtId="4" fontId="2" fillId="0" borderId="2" xfId="0" applyNumberFormat="1" applyFont="1" applyBorder="1"/>
    <xf numFmtId="164" fontId="0" fillId="0" borderId="1" xfId="0" applyNumberFormat="1" applyBorder="1" applyAlignment="1">
      <alignment horizontal="center" vertical="top"/>
    </xf>
    <xf numFmtId="0" fontId="3" fillId="0" borderId="0" xfId="0" applyFont="1"/>
    <xf numFmtId="0" fontId="3" fillId="0" borderId="0" xfId="0" applyFont="1" applyAlignment="1">
      <alignment vertical="top" wrapText="1"/>
    </xf>
    <xf numFmtId="164" fontId="0" fillId="3" borderId="1" xfId="0" applyNumberFormat="1" applyFill="1" applyBorder="1" applyAlignment="1">
      <alignment horizontal="center" vertical="top"/>
    </xf>
    <xf numFmtId="4" fontId="0" fillId="0" borderId="0" xfId="0" applyNumberFormat="1"/>
    <xf numFmtId="4" fontId="2" fillId="0" borderId="0" xfId="0" applyNumberFormat="1" applyFont="1"/>
    <xf numFmtId="1" fontId="2" fillId="0" borderId="0" xfId="0" applyNumberFormat="1" applyFont="1" applyAlignment="1">
      <alignment horizontal="right"/>
    </xf>
    <xf numFmtId="0" fontId="0" fillId="0" borderId="0" xfId="0" applyAlignment="1">
      <alignment vertical="top" wrapText="1"/>
    </xf>
  </cellXfs>
  <cellStyles count="1">
    <cellStyle name="Normal" xfId="0" builtinId="0"/>
  </cellStyles>
  <dxfs count="1">
    <dxf>
      <fill>
        <patternFill patternType="solid">
          <bgColor rgb="FFFFE0A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editAs="oneCell">
    <xdr:from>
      <xdr:col>1</xdr:col>
      <xdr:colOff>3819525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editAs="oneCell">
    <xdr:from>
      <xdr:col>1</xdr:col>
      <xdr:colOff>38100</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1"/>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11</v>
      </c>
      <c r="B9" s="5" t="s">
        <v>12</v>
      </c>
    </row>
    <row r="10" spans="1:6" x14ac:dyDescent="0.25">
      <c r="A10" s="6" t="s">
        <v>13</v>
      </c>
      <c r="B10" s="7" t="s">
        <v>14</v>
      </c>
      <c r="C10" s="8" t="s">
        <v>15</v>
      </c>
      <c r="D10" s="9">
        <v>1</v>
      </c>
      <c r="E10" s="10" t="s">
        <v>16</v>
      </c>
      <c r="F10" s="11" t="str">
        <f>IF(ISNUMBER(E10),D10*E10,"")</f>
        <v/>
      </c>
    </row>
    <row r="11" spans="1:6" x14ac:dyDescent="0.25">
      <c r="A11" s="6" t="s">
        <v>17</v>
      </c>
      <c r="B11" s="7" t="s">
        <v>18</v>
      </c>
      <c r="C11" s="8" t="s">
        <v>15</v>
      </c>
      <c r="D11" s="9">
        <v>1</v>
      </c>
      <c r="E11" s="10" t="s">
        <v>16</v>
      </c>
      <c r="F11" s="11" t="str">
        <f>IF(ISNUMBER(E11),D11*E11,"")</f>
        <v/>
      </c>
    </row>
    <row r="12" spans="1:6" x14ac:dyDescent="0.25">
      <c r="A12" s="12" t="s">
        <v>19</v>
      </c>
      <c r="B12" s="13" t="s">
        <v>20</v>
      </c>
      <c r="C12" s="14" t="s">
        <v>15</v>
      </c>
      <c r="D12" s="14" t="s">
        <v>21</v>
      </c>
      <c r="E12" s="15" t="s">
        <v>22</v>
      </c>
      <c r="F12" s="15" t="s">
        <v>23</v>
      </c>
    </row>
    <row r="13" spans="1:6" x14ac:dyDescent="0.25">
      <c r="A13" s="12" t="s">
        <v>24</v>
      </c>
      <c r="B13" s="13" t="s">
        <v>25</v>
      </c>
      <c r="C13" s="14" t="s">
        <v>15</v>
      </c>
      <c r="D13" s="14" t="s">
        <v>21</v>
      </c>
      <c r="E13" s="15" t="s">
        <v>22</v>
      </c>
      <c r="F13" s="15" t="s">
        <v>23</v>
      </c>
    </row>
    <row r="14" spans="1:6" x14ac:dyDescent="0.25">
      <c r="A14" s="12" t="s">
        <v>26</v>
      </c>
      <c r="B14" s="13" t="s">
        <v>27</v>
      </c>
      <c r="C14" s="14" t="s">
        <v>15</v>
      </c>
      <c r="D14" s="14" t="s">
        <v>21</v>
      </c>
      <c r="E14" s="15" t="s">
        <v>22</v>
      </c>
      <c r="F14" s="15" t="s">
        <v>23</v>
      </c>
    </row>
    <row r="15" spans="1:6" x14ac:dyDescent="0.25">
      <c r="A15" s="12" t="s">
        <v>28</v>
      </c>
      <c r="B15" s="13" t="s">
        <v>29</v>
      </c>
      <c r="C15" s="14" t="s">
        <v>15</v>
      </c>
      <c r="D15" s="14" t="s">
        <v>21</v>
      </c>
      <c r="E15" s="15" t="s">
        <v>22</v>
      </c>
      <c r="F15" s="15" t="s">
        <v>23</v>
      </c>
    </row>
    <row r="16" spans="1:6" x14ac:dyDescent="0.25">
      <c r="A16" s="12" t="s">
        <v>30</v>
      </c>
      <c r="B16" s="13" t="s">
        <v>31</v>
      </c>
      <c r="C16" s="14" t="s">
        <v>15</v>
      </c>
      <c r="D16" s="14" t="s">
        <v>21</v>
      </c>
      <c r="E16" s="15" t="s">
        <v>22</v>
      </c>
      <c r="F16" s="15" t="s">
        <v>23</v>
      </c>
    </row>
    <row r="17" spans="1:6" x14ac:dyDescent="0.25">
      <c r="A17" s="12" t="s">
        <v>32</v>
      </c>
      <c r="B17" s="13" t="s">
        <v>33</v>
      </c>
      <c r="C17" s="14" t="s">
        <v>15</v>
      </c>
      <c r="D17" s="14" t="s">
        <v>21</v>
      </c>
      <c r="E17" s="15" t="s">
        <v>22</v>
      </c>
      <c r="F17" s="15" t="s">
        <v>23</v>
      </c>
    </row>
    <row r="18" spans="1:6" x14ac:dyDescent="0.25">
      <c r="A18" s="12" t="s">
        <v>34</v>
      </c>
      <c r="B18" s="13" t="s">
        <v>35</v>
      </c>
      <c r="C18" s="14" t="s">
        <v>15</v>
      </c>
      <c r="D18" s="14" t="s">
        <v>21</v>
      </c>
      <c r="E18" s="15" t="s">
        <v>22</v>
      </c>
      <c r="F18" s="15" t="s">
        <v>23</v>
      </c>
    </row>
    <row r="19" spans="1:6" x14ac:dyDescent="0.25">
      <c r="A19" s="12" t="s">
        <v>36</v>
      </c>
      <c r="B19" s="13" t="s">
        <v>37</v>
      </c>
      <c r="C19" s="14" t="s">
        <v>15</v>
      </c>
      <c r="D19" s="14" t="s">
        <v>21</v>
      </c>
      <c r="E19" s="15" t="s">
        <v>22</v>
      </c>
      <c r="F19" s="15" t="s">
        <v>23</v>
      </c>
    </row>
    <row r="20" spans="1:6" x14ac:dyDescent="0.25">
      <c r="A20" s="12" t="s">
        <v>38</v>
      </c>
      <c r="B20" s="13" t="s">
        <v>39</v>
      </c>
      <c r="C20" s="14" t="s">
        <v>15</v>
      </c>
      <c r="D20" s="14" t="s">
        <v>21</v>
      </c>
      <c r="E20" s="15" t="s">
        <v>22</v>
      </c>
      <c r="F20" s="15" t="s">
        <v>23</v>
      </c>
    </row>
    <row r="21" spans="1:6" x14ac:dyDescent="0.25">
      <c r="A21" s="12" t="s">
        <v>40</v>
      </c>
      <c r="B21" s="13" t="s">
        <v>41</v>
      </c>
      <c r="C21" s="14" t="s">
        <v>42</v>
      </c>
      <c r="D21" s="14" t="s">
        <v>21</v>
      </c>
      <c r="E21" s="15" t="s">
        <v>22</v>
      </c>
      <c r="F21" s="15" t="s">
        <v>23</v>
      </c>
    </row>
    <row r="22" spans="1:6" x14ac:dyDescent="0.25">
      <c r="A22" s="12" t="s">
        <v>43</v>
      </c>
      <c r="B22" s="13" t="s">
        <v>44</v>
      </c>
      <c r="C22" s="14" t="s">
        <v>42</v>
      </c>
      <c r="D22" s="14" t="s">
        <v>21</v>
      </c>
      <c r="E22" s="15" t="s">
        <v>22</v>
      </c>
      <c r="F22" s="15" t="s">
        <v>23</v>
      </c>
    </row>
    <row r="23" spans="1:6" x14ac:dyDescent="0.25">
      <c r="A23" s="12" t="s">
        <v>45</v>
      </c>
      <c r="B23" s="13" t="s">
        <v>46</v>
      </c>
      <c r="C23" s="14" t="s">
        <v>42</v>
      </c>
      <c r="D23" s="14" t="s">
        <v>47</v>
      </c>
      <c r="E23" s="15" t="s">
        <v>22</v>
      </c>
      <c r="F23" s="15" t="s">
        <v>23</v>
      </c>
    </row>
    <row r="24" spans="1:6" x14ac:dyDescent="0.25">
      <c r="A24" s="12" t="s">
        <v>48</v>
      </c>
      <c r="B24" s="13" t="s">
        <v>49</v>
      </c>
      <c r="C24" s="14" t="s">
        <v>42</v>
      </c>
      <c r="D24" s="14" t="s">
        <v>21</v>
      </c>
      <c r="E24" s="15" t="s">
        <v>22</v>
      </c>
      <c r="F24" s="15" t="s">
        <v>23</v>
      </c>
    </row>
    <row r="25" spans="1:6" x14ac:dyDescent="0.25">
      <c r="A25" s="12" t="s">
        <v>50</v>
      </c>
      <c r="B25" s="13" t="s">
        <v>51</v>
      </c>
      <c r="C25" s="14" t="s">
        <v>42</v>
      </c>
      <c r="D25" s="14" t="s">
        <v>47</v>
      </c>
      <c r="E25" s="15" t="s">
        <v>22</v>
      </c>
      <c r="F25" s="15" t="s">
        <v>23</v>
      </c>
    </row>
    <row r="26" spans="1:6" x14ac:dyDescent="0.25">
      <c r="A26" s="12" t="s">
        <v>52</v>
      </c>
      <c r="B26" s="13" t="s">
        <v>53</v>
      </c>
      <c r="C26" s="14" t="s">
        <v>42</v>
      </c>
      <c r="D26" s="14" t="s">
        <v>21</v>
      </c>
      <c r="E26" s="15" t="s">
        <v>22</v>
      </c>
      <c r="F26" s="15" t="s">
        <v>23</v>
      </c>
    </row>
    <row r="27" spans="1:6" x14ac:dyDescent="0.25">
      <c r="A27" s="6" t="s">
        <v>54</v>
      </c>
      <c r="B27" s="7" t="s">
        <v>55</v>
      </c>
      <c r="C27" s="8" t="s">
        <v>42</v>
      </c>
      <c r="D27" s="9">
        <v>1</v>
      </c>
      <c r="E27" s="10" t="s">
        <v>16</v>
      </c>
      <c r="F27" s="11" t="str">
        <f>IF(ISNUMBER(E27),D27*E27,"")</f>
        <v/>
      </c>
    </row>
    <row r="28" spans="1:6" x14ac:dyDescent="0.25">
      <c r="A28" s="12" t="s">
        <v>56</v>
      </c>
      <c r="B28" s="13" t="s">
        <v>57</v>
      </c>
      <c r="C28" s="14" t="s">
        <v>58</v>
      </c>
      <c r="D28" s="14" t="s">
        <v>21</v>
      </c>
      <c r="E28" s="15" t="s">
        <v>22</v>
      </c>
      <c r="F28" s="15" t="s">
        <v>23</v>
      </c>
    </row>
    <row r="29" spans="1:6" x14ac:dyDescent="0.25">
      <c r="A29" s="6" t="s">
        <v>59</v>
      </c>
      <c r="B29" s="7" t="s">
        <v>60</v>
      </c>
      <c r="C29" s="8" t="s">
        <v>15</v>
      </c>
      <c r="D29" s="9">
        <v>1</v>
      </c>
      <c r="E29" s="10" t="s">
        <v>16</v>
      </c>
      <c r="F29" s="11" t="str">
        <f>IF(ISNUMBER(E29),D29*E29,"")</f>
        <v/>
      </c>
    </row>
    <row r="30" spans="1:6" x14ac:dyDescent="0.25">
      <c r="A30" s="12" t="s">
        <v>61</v>
      </c>
      <c r="B30" s="13" t="s">
        <v>62</v>
      </c>
      <c r="C30" s="14" t="s">
        <v>63</v>
      </c>
      <c r="D30" s="14" t="s">
        <v>64</v>
      </c>
      <c r="E30" s="15" t="s">
        <v>22</v>
      </c>
      <c r="F30" s="15" t="s">
        <v>23</v>
      </c>
    </row>
    <row r="31" spans="1:6" x14ac:dyDescent="0.25">
      <c r="A31" s="12" t="s">
        <v>65</v>
      </c>
      <c r="B31" s="13" t="s">
        <v>66</v>
      </c>
      <c r="C31" s="14" t="s">
        <v>63</v>
      </c>
      <c r="D31" s="14" t="s">
        <v>64</v>
      </c>
      <c r="E31" s="15" t="s">
        <v>22</v>
      </c>
      <c r="F31" s="15" t="s">
        <v>23</v>
      </c>
    </row>
    <row r="32" spans="1:6" x14ac:dyDescent="0.25">
      <c r="A32" s="12" t="s">
        <v>67</v>
      </c>
      <c r="B32" s="13" t="s">
        <v>68</v>
      </c>
      <c r="C32" s="14" t="s">
        <v>63</v>
      </c>
      <c r="D32" s="14" t="s">
        <v>64</v>
      </c>
      <c r="E32" s="15" t="s">
        <v>22</v>
      </c>
      <c r="F32" s="15" t="s">
        <v>23</v>
      </c>
    </row>
    <row r="33" spans="1:6" x14ac:dyDescent="0.25">
      <c r="A33" s="12" t="s">
        <v>69</v>
      </c>
      <c r="B33" s="13" t="s">
        <v>70</v>
      </c>
      <c r="C33" s="14" t="s">
        <v>63</v>
      </c>
      <c r="D33" s="14" t="s">
        <v>64</v>
      </c>
      <c r="E33" s="15" t="s">
        <v>22</v>
      </c>
      <c r="F33" s="15" t="s">
        <v>23</v>
      </c>
    </row>
    <row r="34" spans="1:6" x14ac:dyDescent="0.25">
      <c r="A34" s="12" t="s">
        <v>71</v>
      </c>
      <c r="B34" s="13" t="s">
        <v>72</v>
      </c>
      <c r="C34" s="14" t="s">
        <v>63</v>
      </c>
      <c r="D34" s="14" t="s">
        <v>64</v>
      </c>
      <c r="E34" s="15" t="s">
        <v>22</v>
      </c>
      <c r="F34" s="15" t="s">
        <v>23</v>
      </c>
    </row>
    <row r="35" spans="1:6" x14ac:dyDescent="0.25">
      <c r="A35" s="12" t="s">
        <v>73</v>
      </c>
      <c r="B35" s="13" t="s">
        <v>74</v>
      </c>
      <c r="C35" s="14" t="s">
        <v>75</v>
      </c>
      <c r="D35" s="16">
        <v>150</v>
      </c>
      <c r="E35" s="17">
        <v>15</v>
      </c>
      <c r="F35" s="17">
        <f>IF(ISNUMBER(E35),D35*E35,"")</f>
        <v>2250</v>
      </c>
    </row>
    <row r="36" spans="1:6" x14ac:dyDescent="0.25">
      <c r="A36" s="12" t="s">
        <v>76</v>
      </c>
      <c r="B36" s="13" t="s">
        <v>77</v>
      </c>
      <c r="C36" s="14" t="s">
        <v>78</v>
      </c>
      <c r="D36" s="16">
        <v>150</v>
      </c>
      <c r="E36" s="17">
        <v>15</v>
      </c>
      <c r="F36" s="17">
        <f>IF(ISNUMBER(E36),D36*E36,"")</f>
        <v>2250</v>
      </c>
    </row>
    <row r="37" spans="1:6" x14ac:dyDescent="0.25">
      <c r="A37" s="6" t="s">
        <v>79</v>
      </c>
      <c r="B37" s="7" t="s">
        <v>80</v>
      </c>
      <c r="C37" s="8" t="s">
        <v>15</v>
      </c>
      <c r="D37" s="9">
        <v>1</v>
      </c>
      <c r="E37" s="10" t="s">
        <v>16</v>
      </c>
      <c r="F37" s="11" t="str">
        <f>IF(ISNUMBER(E37),D37*E37,"")</f>
        <v/>
      </c>
    </row>
    <row r="38" spans="1:6" x14ac:dyDescent="0.25">
      <c r="A38" s="12" t="s">
        <v>81</v>
      </c>
      <c r="B38" s="13" t="s">
        <v>82</v>
      </c>
      <c r="C38" s="14" t="s">
        <v>83</v>
      </c>
      <c r="D38" s="14" t="s">
        <v>21</v>
      </c>
      <c r="E38" s="15" t="s">
        <v>22</v>
      </c>
      <c r="F38" s="15" t="s">
        <v>23</v>
      </c>
    </row>
    <row r="39" spans="1:6" x14ac:dyDescent="0.25">
      <c r="A39" s="12" t="s">
        <v>84</v>
      </c>
      <c r="B39" s="13" t="s">
        <v>85</v>
      </c>
      <c r="C39" s="14" t="s">
        <v>86</v>
      </c>
      <c r="D39" s="14" t="s">
        <v>21</v>
      </c>
      <c r="E39" s="15" t="s">
        <v>22</v>
      </c>
      <c r="F39" s="15" t="s">
        <v>23</v>
      </c>
    </row>
    <row r="40" spans="1:6" x14ac:dyDescent="0.25">
      <c r="A40" s="12" t="s">
        <v>87</v>
      </c>
      <c r="B40" s="13" t="s">
        <v>88</v>
      </c>
      <c r="C40" s="14" t="s">
        <v>42</v>
      </c>
      <c r="D40" s="14" t="s">
        <v>21</v>
      </c>
      <c r="E40" s="15" t="s">
        <v>22</v>
      </c>
      <c r="F40" s="15" t="s">
        <v>23</v>
      </c>
    </row>
    <row r="41" spans="1:6" x14ac:dyDescent="0.25">
      <c r="A41" s="12" t="s">
        <v>89</v>
      </c>
      <c r="B41" s="13" t="s">
        <v>90</v>
      </c>
      <c r="C41" s="14" t="s">
        <v>91</v>
      </c>
      <c r="D41" s="14" t="s">
        <v>21</v>
      </c>
      <c r="E41" s="15" t="s">
        <v>22</v>
      </c>
      <c r="F41" s="15" t="s">
        <v>23</v>
      </c>
    </row>
    <row r="42" spans="1:6" x14ac:dyDescent="0.25">
      <c r="A42" s="12" t="s">
        <v>92</v>
      </c>
      <c r="B42" s="13" t="s">
        <v>93</v>
      </c>
      <c r="C42" s="14" t="s">
        <v>42</v>
      </c>
      <c r="D42" s="14" t="s">
        <v>21</v>
      </c>
      <c r="E42" s="15" t="s">
        <v>22</v>
      </c>
      <c r="F42" s="15" t="s">
        <v>23</v>
      </c>
    </row>
    <row r="43" spans="1:6" x14ac:dyDescent="0.25">
      <c r="A43" s="12" t="s">
        <v>94</v>
      </c>
      <c r="B43" s="13" t="s">
        <v>95</v>
      </c>
      <c r="C43" s="14" t="s">
        <v>91</v>
      </c>
      <c r="D43" s="14" t="s">
        <v>21</v>
      </c>
      <c r="E43" s="15" t="s">
        <v>22</v>
      </c>
      <c r="F43" s="15" t="s">
        <v>23</v>
      </c>
    </row>
    <row r="44" spans="1:6" x14ac:dyDescent="0.25">
      <c r="A44" s="12" t="s">
        <v>96</v>
      </c>
      <c r="B44" s="13" t="s">
        <v>97</v>
      </c>
      <c r="C44" s="14" t="s">
        <v>42</v>
      </c>
      <c r="D44" s="14" t="s">
        <v>21</v>
      </c>
      <c r="E44" s="15" t="s">
        <v>22</v>
      </c>
      <c r="F44" s="15" t="s">
        <v>23</v>
      </c>
    </row>
    <row r="45" spans="1:6" x14ac:dyDescent="0.25">
      <c r="A45" s="12" t="s">
        <v>98</v>
      </c>
      <c r="B45" s="13" t="s">
        <v>99</v>
      </c>
      <c r="C45" s="14" t="s">
        <v>42</v>
      </c>
      <c r="D45" s="14" t="s">
        <v>21</v>
      </c>
      <c r="E45" s="15" t="s">
        <v>22</v>
      </c>
      <c r="F45" s="15" t="s">
        <v>23</v>
      </c>
    </row>
    <row r="46" spans="1:6" x14ac:dyDescent="0.25">
      <c r="A46" s="6" t="s">
        <v>100</v>
      </c>
      <c r="B46" s="7" t="s">
        <v>101</v>
      </c>
      <c r="C46" s="8" t="s">
        <v>15</v>
      </c>
      <c r="D46" s="9">
        <v>1</v>
      </c>
      <c r="E46" s="10" t="s">
        <v>16</v>
      </c>
      <c r="F46" s="11" t="str">
        <f>IF(ISNUMBER(E46),D46*E46,"")</f>
        <v/>
      </c>
    </row>
    <row r="47" spans="1:6" x14ac:dyDescent="0.25">
      <c r="A47" s="6" t="s">
        <v>102</v>
      </c>
      <c r="B47" s="7" t="s">
        <v>103</v>
      </c>
      <c r="C47" s="8" t="s">
        <v>42</v>
      </c>
      <c r="D47" s="9">
        <v>1</v>
      </c>
      <c r="E47" s="10" t="s">
        <v>16</v>
      </c>
      <c r="F47" s="11" t="str">
        <f>IF(ISNUMBER(E47),D47*E47,"")</f>
        <v/>
      </c>
    </row>
    <row r="48" spans="1:6" x14ac:dyDescent="0.25">
      <c r="A48" s="12" t="s">
        <v>104</v>
      </c>
      <c r="B48" s="13" t="s">
        <v>105</v>
      </c>
      <c r="C48" s="14" t="s">
        <v>91</v>
      </c>
      <c r="D48" s="14" t="s">
        <v>21</v>
      </c>
      <c r="E48" s="15" t="s">
        <v>22</v>
      </c>
      <c r="F48" s="15" t="s">
        <v>23</v>
      </c>
    </row>
    <row r="49" spans="1:6" x14ac:dyDescent="0.25">
      <c r="A49" s="12" t="s">
        <v>106</v>
      </c>
      <c r="B49" s="13" t="s">
        <v>107</v>
      </c>
      <c r="C49" s="14" t="s">
        <v>15</v>
      </c>
      <c r="D49" s="14" t="s">
        <v>21</v>
      </c>
      <c r="E49" s="15" t="s">
        <v>22</v>
      </c>
      <c r="F49" s="15" t="s">
        <v>23</v>
      </c>
    </row>
    <row r="50" spans="1:6" x14ac:dyDescent="0.25">
      <c r="A50" s="12" t="s">
        <v>108</v>
      </c>
      <c r="B50" s="13" t="s">
        <v>109</v>
      </c>
      <c r="C50" s="14" t="s">
        <v>78</v>
      </c>
      <c r="D50" s="14" t="s">
        <v>21</v>
      </c>
      <c r="E50" s="15" t="s">
        <v>22</v>
      </c>
      <c r="F50" s="15" t="s">
        <v>23</v>
      </c>
    </row>
    <row r="51" spans="1:6" x14ac:dyDescent="0.25">
      <c r="A51" s="12" t="s">
        <v>110</v>
      </c>
      <c r="B51" s="13" t="s">
        <v>111</v>
      </c>
      <c r="C51" s="14" t="s">
        <v>15</v>
      </c>
      <c r="D51" s="14" t="s">
        <v>21</v>
      </c>
      <c r="E51" s="15" t="s">
        <v>22</v>
      </c>
      <c r="F51" s="15" t="s">
        <v>23</v>
      </c>
    </row>
    <row r="52" spans="1:6" x14ac:dyDescent="0.25">
      <c r="A52" s="6" t="s">
        <v>112</v>
      </c>
      <c r="B52" s="7" t="s">
        <v>113</v>
      </c>
      <c r="C52" s="8" t="s">
        <v>15</v>
      </c>
      <c r="D52" s="9">
        <v>1</v>
      </c>
      <c r="E52" s="10" t="s">
        <v>16</v>
      </c>
      <c r="F52" s="11" t="str">
        <f>IF(ISNUMBER(E52),D52*E52,"")</f>
        <v/>
      </c>
    </row>
    <row r="53" spans="1:6" x14ac:dyDescent="0.25">
      <c r="A53" s="12" t="s">
        <v>114</v>
      </c>
      <c r="B53" s="13" t="s">
        <v>115</v>
      </c>
      <c r="C53" s="14" t="s">
        <v>78</v>
      </c>
      <c r="D53" s="14" t="s">
        <v>21</v>
      </c>
      <c r="E53" s="15" t="s">
        <v>22</v>
      </c>
      <c r="F53" s="15" t="s">
        <v>23</v>
      </c>
    </row>
    <row r="54" spans="1:6" x14ac:dyDescent="0.25">
      <c r="A54" s="6" t="s">
        <v>116</v>
      </c>
      <c r="B54" s="7" t="s">
        <v>117</v>
      </c>
      <c r="C54" s="8" t="s">
        <v>15</v>
      </c>
      <c r="D54" s="9">
        <v>1</v>
      </c>
      <c r="E54" s="10" t="s">
        <v>16</v>
      </c>
      <c r="F54" s="11" t="str">
        <f>IF(ISNUMBER(E54),D54*E54,"")</f>
        <v/>
      </c>
    </row>
    <row r="55" spans="1:6" x14ac:dyDescent="0.25">
      <c r="A55" s="6" t="s">
        <v>118</v>
      </c>
      <c r="B55" s="7" t="s">
        <v>119</v>
      </c>
      <c r="C55" s="8" t="s">
        <v>15</v>
      </c>
      <c r="D55" s="9">
        <v>1</v>
      </c>
      <c r="E55" s="10" t="s">
        <v>16</v>
      </c>
      <c r="F55" s="11" t="str">
        <f>IF(ISNUMBER(E55),D55*E55,"")</f>
        <v/>
      </c>
    </row>
    <row r="56" spans="1:6" x14ac:dyDescent="0.25">
      <c r="A56" s="12" t="s">
        <v>120</v>
      </c>
      <c r="B56" s="13" t="s">
        <v>121</v>
      </c>
      <c r="C56" s="14" t="s">
        <v>78</v>
      </c>
      <c r="D56" s="14" t="s">
        <v>21</v>
      </c>
      <c r="E56" s="15" t="s">
        <v>22</v>
      </c>
      <c r="F56" s="15" t="s">
        <v>23</v>
      </c>
    </row>
    <row r="57" spans="1:6" x14ac:dyDescent="0.25">
      <c r="A57" s="6" t="s">
        <v>122</v>
      </c>
      <c r="B57" s="7" t="s">
        <v>123</v>
      </c>
      <c r="C57" s="8" t="s">
        <v>15</v>
      </c>
      <c r="D57" s="9">
        <v>1</v>
      </c>
      <c r="E57" s="10" t="s">
        <v>16</v>
      </c>
      <c r="F57" s="11" t="str">
        <f>IF(ISNUMBER(E57),D57*E57,"")</f>
        <v/>
      </c>
    </row>
    <row r="58" spans="1:6" x14ac:dyDescent="0.25">
      <c r="A58" s="12" t="s">
        <v>124</v>
      </c>
      <c r="B58" s="13" t="s">
        <v>125</v>
      </c>
      <c r="C58" s="14" t="s">
        <v>15</v>
      </c>
      <c r="D58" s="14" t="s">
        <v>21</v>
      </c>
      <c r="E58" s="15" t="s">
        <v>22</v>
      </c>
      <c r="F58" s="15" t="s">
        <v>23</v>
      </c>
    </row>
    <row r="59" spans="1:6" x14ac:dyDescent="0.25">
      <c r="A59" s="12" t="s">
        <v>126</v>
      </c>
      <c r="B59" s="13" t="s">
        <v>127</v>
      </c>
      <c r="C59" s="14" t="s">
        <v>78</v>
      </c>
      <c r="D59" s="14" t="s">
        <v>21</v>
      </c>
      <c r="E59" s="15" t="s">
        <v>22</v>
      </c>
      <c r="F59" s="15" t="s">
        <v>23</v>
      </c>
    </row>
    <row r="60" spans="1:6" x14ac:dyDescent="0.25">
      <c r="A60" s="12" t="s">
        <v>128</v>
      </c>
      <c r="B60" s="13" t="s">
        <v>129</v>
      </c>
      <c r="C60" s="14" t="s">
        <v>15</v>
      </c>
      <c r="D60" s="14" t="s">
        <v>21</v>
      </c>
      <c r="E60" s="15" t="s">
        <v>22</v>
      </c>
      <c r="F60" s="15" t="s">
        <v>23</v>
      </c>
    </row>
    <row r="61" spans="1:6" x14ac:dyDescent="0.25">
      <c r="A61" s="6" t="s">
        <v>130</v>
      </c>
      <c r="B61" s="7" t="s">
        <v>131</v>
      </c>
      <c r="C61" s="8" t="s">
        <v>15</v>
      </c>
      <c r="D61" s="9">
        <v>1</v>
      </c>
      <c r="E61" s="10" t="s">
        <v>16</v>
      </c>
      <c r="F61" s="11" t="str">
        <f>IF(ISNUMBER(E61),D61*E61,"")</f>
        <v/>
      </c>
    </row>
    <row r="62" spans="1:6" x14ac:dyDescent="0.25">
      <c r="A62" s="6" t="s">
        <v>132</v>
      </c>
      <c r="B62" s="7" t="s">
        <v>133</v>
      </c>
      <c r="C62" s="8" t="s">
        <v>15</v>
      </c>
      <c r="D62" s="9">
        <v>1</v>
      </c>
      <c r="E62" s="10" t="s">
        <v>16</v>
      </c>
      <c r="F62" s="11" t="str">
        <f>IF(ISNUMBER(E62),D62*E62,"")</f>
        <v/>
      </c>
    </row>
    <row r="63" spans="1:6" x14ac:dyDescent="0.25">
      <c r="A63" s="6" t="s">
        <v>134</v>
      </c>
      <c r="B63" s="7" t="s">
        <v>135</v>
      </c>
      <c r="C63" s="8" t="s">
        <v>15</v>
      </c>
      <c r="D63" s="9">
        <v>1</v>
      </c>
      <c r="E63" s="10" t="s">
        <v>16</v>
      </c>
      <c r="F63" s="11" t="str">
        <f>IF(ISNUMBER(E63),D63*E63,"")</f>
        <v/>
      </c>
    </row>
    <row r="64" spans="1:6" x14ac:dyDescent="0.25">
      <c r="A64" s="12" t="s">
        <v>136</v>
      </c>
      <c r="B64" s="13" t="s">
        <v>137</v>
      </c>
      <c r="C64" s="14" t="s">
        <v>138</v>
      </c>
      <c r="D64" s="16">
        <v>4</v>
      </c>
      <c r="E64" s="17">
        <v>50</v>
      </c>
      <c r="F64" s="17">
        <f>IF(ISNUMBER(E64),D64*E64,"")</f>
        <v>200</v>
      </c>
    </row>
    <row r="65" spans="1:6" x14ac:dyDescent="0.25">
      <c r="A65" s="12" t="s">
        <v>139</v>
      </c>
      <c r="B65" s="13" t="s">
        <v>140</v>
      </c>
      <c r="C65" s="14" t="s">
        <v>138</v>
      </c>
      <c r="D65" s="16">
        <v>4</v>
      </c>
      <c r="E65" s="17">
        <v>50</v>
      </c>
      <c r="F65" s="17">
        <f>IF(ISNUMBER(E65),D65*E65,"")</f>
        <v>200</v>
      </c>
    </row>
    <row r="66" spans="1:6" x14ac:dyDescent="0.25">
      <c r="A66" s="12" t="s">
        <v>141</v>
      </c>
      <c r="B66" s="13" t="s">
        <v>142</v>
      </c>
      <c r="C66" s="14" t="s">
        <v>15</v>
      </c>
      <c r="D66" s="14" t="s">
        <v>143</v>
      </c>
      <c r="E66" s="15" t="s">
        <v>22</v>
      </c>
      <c r="F66" s="15" t="s">
        <v>23</v>
      </c>
    </row>
    <row r="67" spans="1:6" x14ac:dyDescent="0.25">
      <c r="A67" s="6" t="s">
        <v>144</v>
      </c>
      <c r="B67" s="7" t="s">
        <v>145</v>
      </c>
      <c r="C67" s="8" t="s">
        <v>15</v>
      </c>
      <c r="D67" s="9">
        <v>1</v>
      </c>
      <c r="E67" s="10" t="s">
        <v>16</v>
      </c>
      <c r="F67" s="11" t="str">
        <f>IF(ISNUMBER(E67),D67*E67,"")</f>
        <v/>
      </c>
    </row>
    <row r="68" spans="1:6" x14ac:dyDescent="0.25">
      <c r="A68" s="12" t="s">
        <v>146</v>
      </c>
      <c r="B68" s="13" t="s">
        <v>147</v>
      </c>
      <c r="C68" s="14" t="s">
        <v>15</v>
      </c>
      <c r="D68" s="14" t="s">
        <v>21</v>
      </c>
      <c r="E68" s="15" t="s">
        <v>22</v>
      </c>
      <c r="F68" s="15" t="s">
        <v>23</v>
      </c>
    </row>
    <row r="69" spans="1:6" x14ac:dyDescent="0.25">
      <c r="A69" s="6" t="s">
        <v>148</v>
      </c>
      <c r="B69" s="7" t="s">
        <v>149</v>
      </c>
      <c r="C69" s="8" t="s">
        <v>15</v>
      </c>
      <c r="D69" s="9">
        <v>1</v>
      </c>
      <c r="E69" s="10" t="s">
        <v>16</v>
      </c>
      <c r="F69" s="11" t="str">
        <f>IF(ISNUMBER(E69),D69*E69,"")</f>
        <v/>
      </c>
    </row>
    <row r="70" spans="1:6" x14ac:dyDescent="0.25">
      <c r="A70" s="6" t="s">
        <v>150</v>
      </c>
      <c r="B70" s="7" t="s">
        <v>151</v>
      </c>
      <c r="C70" s="8" t="s">
        <v>15</v>
      </c>
      <c r="D70" s="9">
        <v>1</v>
      </c>
      <c r="E70" s="10" t="s">
        <v>16</v>
      </c>
      <c r="F70" s="11" t="str">
        <f>IF(ISNUMBER(E70),D70*E70,"")</f>
        <v/>
      </c>
    </row>
    <row r="71" spans="2:6" s="2" customFormat="1" x14ac:dyDescent="0.25">
      <c r="B71" s="2" t="s">
        <v>152</v>
      </c>
      <c r="F71" s="18">
        <f>IF(SUM(F10:F70)=0,"",SUM(F10:F70))</f>
        <v>4900</v>
      </c>
    </row>
  </sheetData>
  <pageSetup paperSize="9" orientation="portrait" fitToWidth="1" fitToHeight="0"/>
  <headerFooter>
    <oddFooter>&amp;L&amp;8Generated with Ground Intel&amp;R&amp;8Page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153</v>
      </c>
      <c r="B9" s="5" t="s">
        <v>154</v>
      </c>
    </row>
    <row r="10" spans="1:6" x14ac:dyDescent="0.25">
      <c r="A10" s="12" t="s">
        <v>155</v>
      </c>
      <c r="B10" s="13" t="s">
        <v>156</v>
      </c>
      <c r="C10" s="14" t="s">
        <v>157</v>
      </c>
      <c r="D10" s="14" t="s">
        <v>157</v>
      </c>
      <c r="E10" s="15" t="s">
        <v>22</v>
      </c>
      <c r="F10" s="15" t="s">
        <v>23</v>
      </c>
    </row>
    <row r="11" spans="1:6" x14ac:dyDescent="0.25">
      <c r="A11" s="12" t="s">
        <v>158</v>
      </c>
      <c r="B11" s="13" t="s">
        <v>159</v>
      </c>
      <c r="C11" s="14" t="s">
        <v>78</v>
      </c>
      <c r="D11" s="16">
        <v>39</v>
      </c>
      <c r="E11" s="17">
        <v>500</v>
      </c>
      <c r="F11" s="17">
        <f>IF(ISNUMBER(E11),D11*E11,"")</f>
        <v>19500</v>
      </c>
    </row>
    <row r="12" spans="1:6" x14ac:dyDescent="0.25">
      <c r="A12" s="12" t="s">
        <v>160</v>
      </c>
      <c r="B12" s="13" t="s">
        <v>161</v>
      </c>
      <c r="C12" s="14" t="s">
        <v>78</v>
      </c>
      <c r="D12" s="14" t="s">
        <v>21</v>
      </c>
      <c r="E12" s="15" t="s">
        <v>22</v>
      </c>
      <c r="F12" s="15" t="s">
        <v>23</v>
      </c>
    </row>
    <row r="13" spans="1:6" x14ac:dyDescent="0.25">
      <c r="A13" s="12" t="s">
        <v>162</v>
      </c>
      <c r="B13" s="13" t="s">
        <v>163</v>
      </c>
      <c r="C13" s="14" t="s">
        <v>78</v>
      </c>
      <c r="D13" s="16">
        <v>33</v>
      </c>
      <c r="E13" s="17">
        <v>500</v>
      </c>
      <c r="F13" s="17">
        <f>IF(ISNUMBER(E13),D13*E13,"")</f>
        <v>16500</v>
      </c>
    </row>
    <row r="14" spans="1:6" x14ac:dyDescent="0.25">
      <c r="A14" s="12" t="s">
        <v>164</v>
      </c>
      <c r="B14" s="13" t="s">
        <v>165</v>
      </c>
      <c r="C14" s="14" t="s">
        <v>78</v>
      </c>
      <c r="D14" s="14" t="s">
        <v>21</v>
      </c>
      <c r="E14" s="15" t="s">
        <v>22</v>
      </c>
      <c r="F14" s="15" t="s">
        <v>23</v>
      </c>
    </row>
    <row r="15" spans="1:6" x14ac:dyDescent="0.25">
      <c r="A15" s="12" t="s">
        <v>166</v>
      </c>
      <c r="B15" s="13" t="s">
        <v>167</v>
      </c>
      <c r="C15" s="14" t="s">
        <v>168</v>
      </c>
      <c r="D15" s="14" t="s">
        <v>168</v>
      </c>
      <c r="E15" s="15" t="s">
        <v>22</v>
      </c>
      <c r="F15" s="15" t="s">
        <v>23</v>
      </c>
    </row>
    <row r="16" spans="1:6" x14ac:dyDescent="0.25">
      <c r="A16" s="12" t="s">
        <v>169</v>
      </c>
      <c r="B16" s="13" t="s">
        <v>170</v>
      </c>
      <c r="C16" s="14" t="s">
        <v>78</v>
      </c>
      <c r="D16" s="14" t="s">
        <v>21</v>
      </c>
      <c r="E16" s="15" t="s">
        <v>22</v>
      </c>
      <c r="F16" s="15" t="s">
        <v>23</v>
      </c>
    </row>
    <row r="17" spans="1:6" x14ac:dyDescent="0.25">
      <c r="A17" s="12" t="s">
        <v>171</v>
      </c>
      <c r="B17" s="13" t="s">
        <v>172</v>
      </c>
      <c r="C17" s="14" t="s">
        <v>78</v>
      </c>
      <c r="D17" s="14" t="s">
        <v>21</v>
      </c>
      <c r="E17" s="15" t="s">
        <v>22</v>
      </c>
      <c r="F17" s="15" t="s">
        <v>23</v>
      </c>
    </row>
    <row r="18" spans="1:6" x14ac:dyDescent="0.25">
      <c r="A18" s="12" t="s">
        <v>173</v>
      </c>
      <c r="B18" s="13" t="s">
        <v>174</v>
      </c>
      <c r="C18" s="14" t="s">
        <v>78</v>
      </c>
      <c r="D18" s="16">
        <v>72</v>
      </c>
      <c r="E18" s="17">
        <v>75</v>
      </c>
      <c r="F18" s="17">
        <f>IF(ISNUMBER(E18),D18*E18,"")</f>
        <v>5400</v>
      </c>
    </row>
    <row r="19" spans="1:6" x14ac:dyDescent="0.25">
      <c r="A19" s="12" t="s">
        <v>175</v>
      </c>
      <c r="B19" s="13" t="s">
        <v>176</v>
      </c>
      <c r="C19" s="14" t="s">
        <v>177</v>
      </c>
      <c r="D19" s="14" t="s">
        <v>21</v>
      </c>
      <c r="E19" s="15" t="s">
        <v>22</v>
      </c>
      <c r="F19" s="15" t="s">
        <v>23</v>
      </c>
    </row>
    <row r="20" spans="1:6" x14ac:dyDescent="0.25">
      <c r="A20" s="12" t="s">
        <v>178</v>
      </c>
      <c r="B20" s="13" t="s">
        <v>179</v>
      </c>
      <c r="C20" s="14" t="s">
        <v>180</v>
      </c>
      <c r="D20" s="16">
        <v>426</v>
      </c>
      <c r="E20" s="17">
        <v>40</v>
      </c>
      <c r="F20" s="17">
        <f>IF(ISNUMBER(E20),D20*E20,"")</f>
        <v>17040</v>
      </c>
    </row>
    <row r="21" spans="1:6" x14ac:dyDescent="0.25">
      <c r="A21" s="12" t="s">
        <v>181</v>
      </c>
      <c r="B21" s="13" t="s">
        <v>182</v>
      </c>
      <c r="C21" s="14" t="s">
        <v>180</v>
      </c>
      <c r="D21" s="16">
        <v>3</v>
      </c>
      <c r="E21" s="17">
        <v>45</v>
      </c>
      <c r="F21" s="17">
        <f>IF(ISNUMBER(E21),D21*E21,"")</f>
        <v>135</v>
      </c>
    </row>
    <row r="22" spans="1:6" x14ac:dyDescent="0.25">
      <c r="A22" s="12" t="s">
        <v>183</v>
      </c>
      <c r="B22" s="13" t="s">
        <v>184</v>
      </c>
      <c r="C22" s="14" t="s">
        <v>180</v>
      </c>
      <c r="D22" s="14" t="s">
        <v>21</v>
      </c>
      <c r="E22" s="15" t="s">
        <v>22</v>
      </c>
      <c r="F22" s="15" t="s">
        <v>23</v>
      </c>
    </row>
    <row r="23" spans="1:6" x14ac:dyDescent="0.25">
      <c r="A23" s="12" t="s">
        <v>185</v>
      </c>
      <c r="B23" s="13" t="s">
        <v>186</v>
      </c>
      <c r="C23" s="14" t="s">
        <v>180</v>
      </c>
      <c r="D23" s="14" t="s">
        <v>21</v>
      </c>
      <c r="E23" s="15" t="s">
        <v>22</v>
      </c>
      <c r="F23" s="15" t="s">
        <v>23</v>
      </c>
    </row>
    <row r="24" spans="1:6" x14ac:dyDescent="0.25">
      <c r="A24" s="12" t="s">
        <v>187</v>
      </c>
      <c r="B24" s="13" t="s">
        <v>188</v>
      </c>
      <c r="C24" s="14" t="s">
        <v>180</v>
      </c>
      <c r="D24" s="14" t="s">
        <v>21</v>
      </c>
      <c r="E24" s="15" t="s">
        <v>22</v>
      </c>
      <c r="F24" s="15" t="s">
        <v>23</v>
      </c>
    </row>
    <row r="25" spans="1:6" x14ac:dyDescent="0.25">
      <c r="A25" s="12" t="s">
        <v>189</v>
      </c>
      <c r="B25" s="13" t="s">
        <v>190</v>
      </c>
      <c r="C25" s="14" t="s">
        <v>191</v>
      </c>
      <c r="D25" s="16">
        <v>144</v>
      </c>
      <c r="E25" s="17">
        <v>75</v>
      </c>
      <c r="F25" s="17">
        <f>IF(ISNUMBER(E25),D25*E25,"")</f>
        <v>10800</v>
      </c>
    </row>
    <row r="26" spans="1:6" x14ac:dyDescent="0.25">
      <c r="A26" s="12" t="s">
        <v>192</v>
      </c>
      <c r="B26" s="13" t="s">
        <v>193</v>
      </c>
      <c r="C26" s="14" t="s">
        <v>78</v>
      </c>
      <c r="D26" s="14" t="s">
        <v>194</v>
      </c>
      <c r="E26" s="15" t="s">
        <v>22</v>
      </c>
      <c r="F26" s="15" t="s">
        <v>23</v>
      </c>
    </row>
    <row r="27" spans="1:6" x14ac:dyDescent="0.25">
      <c r="A27" s="12" t="s">
        <v>195</v>
      </c>
      <c r="B27" s="13" t="s">
        <v>196</v>
      </c>
      <c r="C27" s="14" t="s">
        <v>177</v>
      </c>
      <c r="D27" s="14" t="s">
        <v>194</v>
      </c>
      <c r="E27" s="15" t="s">
        <v>22</v>
      </c>
      <c r="F27" s="15" t="s">
        <v>23</v>
      </c>
    </row>
    <row r="28" spans="1:6" x14ac:dyDescent="0.25">
      <c r="A28" s="12" t="s">
        <v>197</v>
      </c>
      <c r="B28" s="13" t="s">
        <v>198</v>
      </c>
      <c r="C28" s="14" t="s">
        <v>191</v>
      </c>
      <c r="D28" s="16">
        <v>72</v>
      </c>
      <c r="E28" s="17">
        <v>50</v>
      </c>
      <c r="F28" s="17">
        <f>IF(ISNUMBER(E28),D28*E28,"")</f>
        <v>3600</v>
      </c>
    </row>
    <row r="29" spans="2:2" s="2" customFormat="1" x14ac:dyDescent="0.25">
      <c r="B29" s="5" t="s">
        <v>199</v>
      </c>
    </row>
    <row r="30" spans="1:6" x14ac:dyDescent="0.25">
      <c r="A30" s="12" t="s">
        <v>200</v>
      </c>
      <c r="B30" s="13" t="s">
        <v>201</v>
      </c>
      <c r="C30" s="14" t="s">
        <v>78</v>
      </c>
      <c r="D30" s="14" t="s">
        <v>21</v>
      </c>
      <c r="E30" s="15" t="s">
        <v>22</v>
      </c>
      <c r="F30" s="15" t="s">
        <v>23</v>
      </c>
    </row>
    <row r="31" spans="1:6" x14ac:dyDescent="0.25">
      <c r="A31" s="12" t="s">
        <v>202</v>
      </c>
      <c r="B31" s="13" t="s">
        <v>203</v>
      </c>
      <c r="C31" s="14" t="s">
        <v>78</v>
      </c>
      <c r="D31" s="14" t="s">
        <v>21</v>
      </c>
      <c r="E31" s="15" t="s">
        <v>22</v>
      </c>
      <c r="F31" s="15" t="s">
        <v>23</v>
      </c>
    </row>
    <row r="32" spans="1:6" x14ac:dyDescent="0.25">
      <c r="A32" s="12" t="s">
        <v>204</v>
      </c>
      <c r="B32" s="13" t="s">
        <v>205</v>
      </c>
      <c r="C32" s="14" t="s">
        <v>78</v>
      </c>
      <c r="D32" s="14" t="s">
        <v>21</v>
      </c>
      <c r="E32" s="15" t="s">
        <v>22</v>
      </c>
      <c r="F32" s="15" t="s">
        <v>23</v>
      </c>
    </row>
    <row r="33" spans="1:6" x14ac:dyDescent="0.25">
      <c r="A33" s="12" t="s">
        <v>206</v>
      </c>
      <c r="B33" s="13" t="s">
        <v>207</v>
      </c>
      <c r="C33" s="14" t="s">
        <v>191</v>
      </c>
      <c r="D33" s="14" t="s">
        <v>21</v>
      </c>
      <c r="E33" s="15" t="s">
        <v>22</v>
      </c>
      <c r="F33" s="15" t="s">
        <v>23</v>
      </c>
    </row>
    <row r="34" spans="1:6" x14ac:dyDescent="0.25">
      <c r="A34" s="12" t="s">
        <v>208</v>
      </c>
      <c r="B34" s="13" t="s">
        <v>209</v>
      </c>
      <c r="C34" s="14" t="s">
        <v>180</v>
      </c>
      <c r="D34" s="14" t="s">
        <v>21</v>
      </c>
      <c r="E34" s="15" t="s">
        <v>22</v>
      </c>
      <c r="F34" s="15" t="s">
        <v>23</v>
      </c>
    </row>
    <row r="35" spans="1:6" x14ac:dyDescent="0.25">
      <c r="A35" s="12" t="s">
        <v>210</v>
      </c>
      <c r="B35" s="13" t="s">
        <v>211</v>
      </c>
      <c r="C35" s="14" t="s">
        <v>180</v>
      </c>
      <c r="D35" s="14" t="s">
        <v>21</v>
      </c>
      <c r="E35" s="15" t="s">
        <v>22</v>
      </c>
      <c r="F35" s="15" t="s">
        <v>23</v>
      </c>
    </row>
    <row r="36" spans="1:6" x14ac:dyDescent="0.25">
      <c r="A36" s="12" t="s">
        <v>212</v>
      </c>
      <c r="B36" s="13" t="s">
        <v>213</v>
      </c>
      <c r="C36" s="14" t="s">
        <v>180</v>
      </c>
      <c r="D36" s="14" t="s">
        <v>21</v>
      </c>
      <c r="E36" s="15" t="s">
        <v>22</v>
      </c>
      <c r="F36" s="15" t="s">
        <v>23</v>
      </c>
    </row>
    <row r="37" spans="1:6" x14ac:dyDescent="0.25">
      <c r="A37" s="12" t="s">
        <v>214</v>
      </c>
      <c r="B37" s="13" t="s">
        <v>215</v>
      </c>
      <c r="C37" s="14" t="s">
        <v>216</v>
      </c>
      <c r="D37" s="14" t="s">
        <v>21</v>
      </c>
      <c r="E37" s="15" t="s">
        <v>22</v>
      </c>
      <c r="F37" s="15" t="s">
        <v>23</v>
      </c>
    </row>
    <row r="38" spans="1:6" x14ac:dyDescent="0.25">
      <c r="A38" s="12" t="s">
        <v>217</v>
      </c>
      <c r="B38" s="13" t="s">
        <v>218</v>
      </c>
      <c r="C38" s="14" t="s">
        <v>177</v>
      </c>
      <c r="D38" s="14" t="s">
        <v>219</v>
      </c>
      <c r="E38" s="15" t="s">
        <v>22</v>
      </c>
      <c r="F38" s="15" t="s">
        <v>23</v>
      </c>
    </row>
    <row r="39" spans="2:2" s="2" customFormat="1" x14ac:dyDescent="0.25">
      <c r="B39" s="5" t="s">
        <v>220</v>
      </c>
    </row>
    <row r="40" spans="1:6" x14ac:dyDescent="0.25">
      <c r="A40" s="12" t="s">
        <v>221</v>
      </c>
      <c r="B40" s="13" t="s">
        <v>222</v>
      </c>
      <c r="C40" s="14" t="s">
        <v>223</v>
      </c>
      <c r="D40" s="14" t="s">
        <v>224</v>
      </c>
      <c r="E40" s="15" t="s">
        <v>22</v>
      </c>
      <c r="F40" s="15" t="s">
        <v>23</v>
      </c>
    </row>
    <row r="41" spans="1:6" x14ac:dyDescent="0.25">
      <c r="A41" s="12" t="s">
        <v>225</v>
      </c>
      <c r="B41" s="13" t="s">
        <v>226</v>
      </c>
      <c r="C41" s="14" t="s">
        <v>223</v>
      </c>
      <c r="D41" s="14" t="s">
        <v>227</v>
      </c>
      <c r="E41" s="15" t="s">
        <v>22</v>
      </c>
      <c r="F41" s="15" t="s">
        <v>23</v>
      </c>
    </row>
    <row r="42" spans="1:6" x14ac:dyDescent="0.25">
      <c r="A42" s="12" t="s">
        <v>228</v>
      </c>
      <c r="B42" s="13" t="s">
        <v>229</v>
      </c>
      <c r="C42" s="14" t="s">
        <v>223</v>
      </c>
      <c r="D42" s="14" t="s">
        <v>230</v>
      </c>
      <c r="E42" s="15" t="s">
        <v>22</v>
      </c>
      <c r="F42" s="15" t="s">
        <v>23</v>
      </c>
    </row>
    <row r="43" spans="1:6" x14ac:dyDescent="0.25">
      <c r="A43" s="12" t="s">
        <v>231</v>
      </c>
      <c r="B43" s="13" t="s">
        <v>232</v>
      </c>
      <c r="C43" s="14" t="s">
        <v>78</v>
      </c>
      <c r="D43" s="14" t="s">
        <v>21</v>
      </c>
      <c r="E43" s="15" t="s">
        <v>22</v>
      </c>
      <c r="F43" s="15" t="s">
        <v>23</v>
      </c>
    </row>
    <row r="44" spans="1:6" x14ac:dyDescent="0.25">
      <c r="A44" s="12" t="s">
        <v>233</v>
      </c>
      <c r="B44" s="13" t="s">
        <v>234</v>
      </c>
      <c r="C44" s="14" t="s">
        <v>177</v>
      </c>
      <c r="D44" s="14" t="s">
        <v>194</v>
      </c>
      <c r="E44" s="15" t="s">
        <v>22</v>
      </c>
      <c r="F44" s="15" t="s">
        <v>23</v>
      </c>
    </row>
    <row r="45" spans="2:6" s="2" customFormat="1" x14ac:dyDescent="0.25">
      <c r="B45" s="2" t="s">
        <v>235</v>
      </c>
      <c r="F45" s="18">
        <f>IF(SUM(F10:F44)=0,"",SUM(F10:F44))</f>
        <v>72975</v>
      </c>
    </row>
  </sheetData>
  <pageSetup paperSize="9" orientation="portrait" fitToWidth="1" fitToHeight="0"/>
  <headerFooter>
    <oddFooter>&amp;L&amp;8Generated with Ground Intel&amp;R&amp;8Page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2"/>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236</v>
      </c>
      <c r="B9" s="5" t="s">
        <v>237</v>
      </c>
    </row>
    <row r="10" spans="2:2" s="2" customFormat="1" x14ac:dyDescent="0.25">
      <c r="B10" s="5" t="s">
        <v>238</v>
      </c>
    </row>
    <row r="11" spans="1:6" x14ac:dyDescent="0.25">
      <c r="A11" s="12" t="s">
        <v>239</v>
      </c>
      <c r="B11" s="13" t="s">
        <v>240</v>
      </c>
      <c r="C11" s="14" t="s">
        <v>78</v>
      </c>
      <c r="D11" s="14" t="s">
        <v>21</v>
      </c>
      <c r="E11" s="15" t="s">
        <v>22</v>
      </c>
      <c r="F11" s="15" t="s">
        <v>23</v>
      </c>
    </row>
    <row r="12" spans="1:6" x14ac:dyDescent="0.25">
      <c r="A12" s="12" t="s">
        <v>241</v>
      </c>
      <c r="B12" s="13" t="s">
        <v>242</v>
      </c>
      <c r="C12" s="14" t="s">
        <v>180</v>
      </c>
      <c r="D12" s="14" t="s">
        <v>21</v>
      </c>
      <c r="E12" s="15" t="s">
        <v>22</v>
      </c>
      <c r="F12" s="15" t="s">
        <v>23</v>
      </c>
    </row>
    <row r="13" spans="1:6" x14ac:dyDescent="0.25">
      <c r="A13" s="12" t="s">
        <v>243</v>
      </c>
      <c r="B13" s="13" t="s">
        <v>244</v>
      </c>
      <c r="C13" s="14" t="s">
        <v>180</v>
      </c>
      <c r="D13" s="14" t="s">
        <v>21</v>
      </c>
      <c r="E13" s="15" t="s">
        <v>22</v>
      </c>
      <c r="F13" s="15" t="s">
        <v>23</v>
      </c>
    </row>
    <row r="14" spans="1:6" x14ac:dyDescent="0.25">
      <c r="A14" s="12" t="s">
        <v>245</v>
      </c>
      <c r="B14" s="13" t="s">
        <v>246</v>
      </c>
      <c r="C14" s="14" t="s">
        <v>191</v>
      </c>
      <c r="D14" s="14" t="s">
        <v>21</v>
      </c>
      <c r="E14" s="15" t="s">
        <v>22</v>
      </c>
      <c r="F14" s="15" t="s">
        <v>23</v>
      </c>
    </row>
    <row r="15" spans="1:6" x14ac:dyDescent="0.25">
      <c r="A15" s="12" t="s">
        <v>247</v>
      </c>
      <c r="B15" s="13" t="s">
        <v>248</v>
      </c>
      <c r="C15" s="14" t="s">
        <v>249</v>
      </c>
      <c r="D15" s="14" t="s">
        <v>21</v>
      </c>
      <c r="E15" s="15" t="s">
        <v>22</v>
      </c>
      <c r="F15" s="15" t="s">
        <v>23</v>
      </c>
    </row>
    <row r="16" spans="1:6" x14ac:dyDescent="0.25">
      <c r="A16" s="12" t="s">
        <v>250</v>
      </c>
      <c r="B16" s="13" t="s">
        <v>251</v>
      </c>
      <c r="C16" s="14" t="s">
        <v>180</v>
      </c>
      <c r="D16" s="14" t="s">
        <v>21</v>
      </c>
      <c r="E16" s="15" t="s">
        <v>22</v>
      </c>
      <c r="F16" s="15" t="s">
        <v>23</v>
      </c>
    </row>
    <row r="17" spans="2:2" s="2" customFormat="1" x14ac:dyDescent="0.25">
      <c r="B17" s="5" t="s">
        <v>252</v>
      </c>
    </row>
    <row r="18" spans="1:6" x14ac:dyDescent="0.25">
      <c r="A18" s="12" t="s">
        <v>253</v>
      </c>
      <c r="B18" s="13" t="s">
        <v>254</v>
      </c>
      <c r="C18" s="14" t="s">
        <v>78</v>
      </c>
      <c r="D18" s="14" t="s">
        <v>21</v>
      </c>
      <c r="E18" s="15" t="s">
        <v>22</v>
      </c>
      <c r="F18" s="15" t="s">
        <v>23</v>
      </c>
    </row>
    <row r="19" spans="1:6" x14ac:dyDescent="0.25">
      <c r="A19" s="12" t="s">
        <v>255</v>
      </c>
      <c r="B19" s="13" t="s">
        <v>256</v>
      </c>
      <c r="C19" s="14" t="s">
        <v>78</v>
      </c>
      <c r="D19" s="14" t="s">
        <v>21</v>
      </c>
      <c r="E19" s="15" t="s">
        <v>22</v>
      </c>
      <c r="F19" s="15" t="s">
        <v>23</v>
      </c>
    </row>
    <row r="20" spans="1:6" x14ac:dyDescent="0.25">
      <c r="A20" s="12" t="s">
        <v>257</v>
      </c>
      <c r="B20" s="13" t="s">
        <v>258</v>
      </c>
      <c r="C20" s="14" t="s">
        <v>78</v>
      </c>
      <c r="D20" s="14" t="s">
        <v>21</v>
      </c>
      <c r="E20" s="15" t="s">
        <v>22</v>
      </c>
      <c r="F20" s="15" t="s">
        <v>23</v>
      </c>
    </row>
    <row r="21" spans="1:6" x14ac:dyDescent="0.25">
      <c r="A21" s="12" t="s">
        <v>259</v>
      </c>
      <c r="B21" s="13" t="s">
        <v>260</v>
      </c>
      <c r="C21" s="14" t="s">
        <v>177</v>
      </c>
      <c r="D21" s="14" t="s">
        <v>21</v>
      </c>
      <c r="E21" s="15" t="s">
        <v>22</v>
      </c>
      <c r="F21" s="15" t="s">
        <v>23</v>
      </c>
    </row>
    <row r="22" spans="1:6" x14ac:dyDescent="0.25">
      <c r="A22" s="12" t="s">
        <v>261</v>
      </c>
      <c r="B22" s="13" t="s">
        <v>262</v>
      </c>
      <c r="C22" s="14" t="s">
        <v>191</v>
      </c>
      <c r="D22" s="14" t="s">
        <v>21</v>
      </c>
      <c r="E22" s="15" t="s">
        <v>22</v>
      </c>
      <c r="F22" s="15" t="s">
        <v>23</v>
      </c>
    </row>
    <row r="23" spans="1:6" x14ac:dyDescent="0.25">
      <c r="A23" s="12" t="s">
        <v>263</v>
      </c>
      <c r="B23" s="13" t="s">
        <v>264</v>
      </c>
      <c r="C23" s="14" t="s">
        <v>180</v>
      </c>
      <c r="D23" s="14" t="s">
        <v>21</v>
      </c>
      <c r="E23" s="15" t="s">
        <v>22</v>
      </c>
      <c r="F23" s="15" t="s">
        <v>23</v>
      </c>
    </row>
    <row r="24" spans="1:6" x14ac:dyDescent="0.25">
      <c r="A24" s="12" t="s">
        <v>265</v>
      </c>
      <c r="B24" s="13" t="s">
        <v>266</v>
      </c>
      <c r="C24" s="14" t="s">
        <v>180</v>
      </c>
      <c r="D24" s="14" t="s">
        <v>21</v>
      </c>
      <c r="E24" s="15" t="s">
        <v>22</v>
      </c>
      <c r="F24" s="15" t="s">
        <v>23</v>
      </c>
    </row>
    <row r="25" spans="1:6" x14ac:dyDescent="0.25">
      <c r="A25" s="12" t="s">
        <v>267</v>
      </c>
      <c r="B25" s="13" t="s">
        <v>268</v>
      </c>
      <c r="C25" s="14" t="s">
        <v>180</v>
      </c>
      <c r="D25" s="14" t="s">
        <v>21</v>
      </c>
      <c r="E25" s="15" t="s">
        <v>22</v>
      </c>
      <c r="F25" s="15" t="s">
        <v>23</v>
      </c>
    </row>
    <row r="26" spans="1:6" x14ac:dyDescent="0.25">
      <c r="A26" s="12" t="s">
        <v>269</v>
      </c>
      <c r="B26" s="13" t="s">
        <v>270</v>
      </c>
      <c r="C26" s="14" t="s">
        <v>180</v>
      </c>
      <c r="D26" s="14" t="s">
        <v>21</v>
      </c>
      <c r="E26" s="15" t="s">
        <v>22</v>
      </c>
      <c r="F26" s="15" t="s">
        <v>23</v>
      </c>
    </row>
    <row r="27" spans="2:2" s="2" customFormat="1" x14ac:dyDescent="0.25">
      <c r="B27" s="5" t="s">
        <v>271</v>
      </c>
    </row>
    <row r="28" spans="1:6" x14ac:dyDescent="0.25">
      <c r="A28" s="12" t="s">
        <v>272</v>
      </c>
      <c r="B28" s="13" t="s">
        <v>273</v>
      </c>
      <c r="C28" s="14" t="s">
        <v>78</v>
      </c>
      <c r="D28" s="14" t="s">
        <v>274</v>
      </c>
      <c r="E28" s="15" t="s">
        <v>22</v>
      </c>
      <c r="F28" s="15" t="s">
        <v>23</v>
      </c>
    </row>
    <row r="29" spans="1:6" x14ac:dyDescent="0.25">
      <c r="A29" s="12" t="s">
        <v>275</v>
      </c>
      <c r="B29" s="13" t="s">
        <v>276</v>
      </c>
      <c r="C29" s="14" t="s">
        <v>78</v>
      </c>
      <c r="D29" s="16">
        <v>33</v>
      </c>
      <c r="E29" s="17">
        <v>500</v>
      </c>
      <c r="F29" s="17">
        <f>IF(ISNUMBER(E29),D29*E29,"")</f>
        <v>16500</v>
      </c>
    </row>
    <row r="30" spans="1:6" x14ac:dyDescent="0.25">
      <c r="A30" s="12" t="s">
        <v>277</v>
      </c>
      <c r="B30" s="13" t="s">
        <v>278</v>
      </c>
      <c r="C30" s="14" t="s">
        <v>78</v>
      </c>
      <c r="D30" s="14" t="s">
        <v>21</v>
      </c>
      <c r="E30" s="15" t="s">
        <v>22</v>
      </c>
      <c r="F30" s="15" t="s">
        <v>23</v>
      </c>
    </row>
    <row r="31" spans="1:6" x14ac:dyDescent="0.25">
      <c r="A31" s="6" t="s">
        <v>279</v>
      </c>
      <c r="B31" s="7" t="s">
        <v>280</v>
      </c>
      <c r="C31" s="8" t="s">
        <v>78</v>
      </c>
      <c r="D31" s="9">
        <v>21</v>
      </c>
      <c r="E31" s="10" t="s">
        <v>16</v>
      </c>
      <c r="F31" s="11" t="str">
        <f>IF(ISNUMBER(E31),D31*E31,"")</f>
        <v/>
      </c>
    </row>
    <row r="32" spans="1:6" x14ac:dyDescent="0.25">
      <c r="A32" s="12" t="s">
        <v>281</v>
      </c>
      <c r="B32" s="13" t="s">
        <v>282</v>
      </c>
      <c r="C32" s="14" t="s">
        <v>78</v>
      </c>
      <c r="D32" s="14" t="s">
        <v>21</v>
      </c>
      <c r="E32" s="15" t="s">
        <v>22</v>
      </c>
      <c r="F32" s="15" t="s">
        <v>23</v>
      </c>
    </row>
    <row r="33" spans="1:6" x14ac:dyDescent="0.25">
      <c r="A33" s="6" t="s">
        <v>283</v>
      </c>
      <c r="B33" s="7" t="s">
        <v>284</v>
      </c>
      <c r="C33" s="8" t="s">
        <v>78</v>
      </c>
      <c r="D33" s="9">
        <v>21</v>
      </c>
      <c r="E33" s="10" t="s">
        <v>16</v>
      </c>
      <c r="F33" s="11" t="str">
        <f>IF(ISNUMBER(E33),D33*E33,"")</f>
        <v/>
      </c>
    </row>
    <row r="34" spans="1:6" x14ac:dyDescent="0.25">
      <c r="A34" s="12" t="s">
        <v>285</v>
      </c>
      <c r="B34" s="13" t="s">
        <v>286</v>
      </c>
      <c r="C34" s="14" t="s">
        <v>78</v>
      </c>
      <c r="D34" s="14" t="s">
        <v>21</v>
      </c>
      <c r="E34" s="15" t="s">
        <v>22</v>
      </c>
      <c r="F34" s="15" t="s">
        <v>23</v>
      </c>
    </row>
    <row r="35" spans="1:6" x14ac:dyDescent="0.25">
      <c r="A35" s="12" t="s">
        <v>287</v>
      </c>
      <c r="B35" s="13" t="s">
        <v>288</v>
      </c>
      <c r="C35" s="14" t="s">
        <v>78</v>
      </c>
      <c r="D35" s="14" t="s">
        <v>21</v>
      </c>
      <c r="E35" s="15" t="s">
        <v>22</v>
      </c>
      <c r="F35" s="15" t="s">
        <v>23</v>
      </c>
    </row>
    <row r="36" spans="1:6" x14ac:dyDescent="0.25">
      <c r="A36" s="12" t="s">
        <v>289</v>
      </c>
      <c r="B36" s="13" t="s">
        <v>290</v>
      </c>
      <c r="C36" s="14" t="s">
        <v>177</v>
      </c>
      <c r="D36" s="14" t="s">
        <v>21</v>
      </c>
      <c r="E36" s="15" t="s">
        <v>22</v>
      </c>
      <c r="F36" s="15" t="s">
        <v>23</v>
      </c>
    </row>
    <row r="37" spans="1:6" x14ac:dyDescent="0.25">
      <c r="A37" s="12" t="s">
        <v>291</v>
      </c>
      <c r="B37" s="13" t="s">
        <v>292</v>
      </c>
      <c r="C37" s="14" t="s">
        <v>191</v>
      </c>
      <c r="D37" s="16">
        <v>54</v>
      </c>
      <c r="E37" s="17">
        <v>75</v>
      </c>
      <c r="F37" s="17">
        <f>IF(ISNUMBER(E37),D37*E37,"")</f>
        <v>4050</v>
      </c>
    </row>
    <row r="38" spans="1:6" x14ac:dyDescent="0.25">
      <c r="A38" s="12" t="s">
        <v>293</v>
      </c>
      <c r="B38" s="13" t="s">
        <v>294</v>
      </c>
      <c r="C38" s="14" t="s">
        <v>78</v>
      </c>
      <c r="D38" s="14" t="s">
        <v>21</v>
      </c>
      <c r="E38" s="15" t="s">
        <v>22</v>
      </c>
      <c r="F38" s="15" t="s">
        <v>23</v>
      </c>
    </row>
    <row r="39" spans="2:2" s="2" customFormat="1" x14ac:dyDescent="0.25">
      <c r="B39" s="5" t="s">
        <v>295</v>
      </c>
    </row>
    <row r="40" spans="1:6" x14ac:dyDescent="0.25">
      <c r="A40" s="12" t="s">
        <v>296</v>
      </c>
      <c r="B40" s="13" t="s">
        <v>297</v>
      </c>
      <c r="C40" s="14" t="s">
        <v>180</v>
      </c>
      <c r="D40" s="14" t="s">
        <v>21</v>
      </c>
      <c r="E40" s="15" t="s">
        <v>22</v>
      </c>
      <c r="F40" s="15" t="s">
        <v>23</v>
      </c>
    </row>
    <row r="41" spans="1:6" x14ac:dyDescent="0.25">
      <c r="A41" s="12" t="s">
        <v>298</v>
      </c>
      <c r="B41" s="13" t="s">
        <v>299</v>
      </c>
      <c r="C41" s="14" t="s">
        <v>180</v>
      </c>
      <c r="D41" s="14" t="s">
        <v>21</v>
      </c>
      <c r="E41" s="15" t="s">
        <v>22</v>
      </c>
      <c r="F41" s="15" t="s">
        <v>23</v>
      </c>
    </row>
    <row r="42" spans="1:6" x14ac:dyDescent="0.25">
      <c r="A42" s="12" t="s">
        <v>300</v>
      </c>
      <c r="B42" s="13" t="s">
        <v>301</v>
      </c>
      <c r="C42" s="14" t="s">
        <v>180</v>
      </c>
      <c r="D42" s="14" t="s">
        <v>21</v>
      </c>
      <c r="E42" s="15" t="s">
        <v>22</v>
      </c>
      <c r="F42" s="15" t="s">
        <v>23</v>
      </c>
    </row>
    <row r="43" spans="1:6" x14ac:dyDescent="0.25">
      <c r="A43" s="12" t="s">
        <v>302</v>
      </c>
      <c r="B43" s="13" t="s">
        <v>303</v>
      </c>
      <c r="C43" s="14" t="s">
        <v>180</v>
      </c>
      <c r="D43" s="14" t="s">
        <v>21</v>
      </c>
      <c r="E43" s="15" t="s">
        <v>22</v>
      </c>
      <c r="F43" s="15" t="s">
        <v>23</v>
      </c>
    </row>
    <row r="44" spans="1:6" x14ac:dyDescent="0.25">
      <c r="A44" s="12" t="s">
        <v>304</v>
      </c>
      <c r="B44" s="13" t="s">
        <v>305</v>
      </c>
      <c r="C44" s="14" t="s">
        <v>180</v>
      </c>
      <c r="D44" s="14" t="s">
        <v>21</v>
      </c>
      <c r="E44" s="15" t="s">
        <v>22</v>
      </c>
      <c r="F44" s="15" t="s">
        <v>23</v>
      </c>
    </row>
    <row r="45" spans="1:6" x14ac:dyDescent="0.25">
      <c r="A45" s="12" t="s">
        <v>306</v>
      </c>
      <c r="B45" s="13" t="s">
        <v>307</v>
      </c>
      <c r="C45" s="14" t="s">
        <v>180</v>
      </c>
      <c r="D45" s="14" t="s">
        <v>21</v>
      </c>
      <c r="E45" s="15" t="s">
        <v>22</v>
      </c>
      <c r="F45" s="15" t="s">
        <v>23</v>
      </c>
    </row>
    <row r="46" spans="1:6" x14ac:dyDescent="0.25">
      <c r="A46" s="12" t="s">
        <v>308</v>
      </c>
      <c r="B46" s="13" t="s">
        <v>309</v>
      </c>
      <c r="C46" s="14" t="s">
        <v>180</v>
      </c>
      <c r="D46" s="14" t="s">
        <v>21</v>
      </c>
      <c r="E46" s="15" t="s">
        <v>22</v>
      </c>
      <c r="F46" s="15" t="s">
        <v>23</v>
      </c>
    </row>
    <row r="47" spans="1:6" x14ac:dyDescent="0.25">
      <c r="A47" s="12" t="s">
        <v>310</v>
      </c>
      <c r="B47" s="13" t="s">
        <v>311</v>
      </c>
      <c r="C47" s="14" t="s">
        <v>180</v>
      </c>
      <c r="D47" s="14" t="s">
        <v>21</v>
      </c>
      <c r="E47" s="15" t="s">
        <v>22</v>
      </c>
      <c r="F47" s="15" t="s">
        <v>23</v>
      </c>
    </row>
    <row r="48" spans="1:6" x14ac:dyDescent="0.25">
      <c r="A48" s="12" t="s">
        <v>312</v>
      </c>
      <c r="B48" s="13" t="s">
        <v>313</v>
      </c>
      <c r="C48" s="14" t="s">
        <v>180</v>
      </c>
      <c r="D48" s="14" t="s">
        <v>21</v>
      </c>
      <c r="E48" s="15" t="s">
        <v>22</v>
      </c>
      <c r="F48" s="15" t="s">
        <v>23</v>
      </c>
    </row>
    <row r="49" spans="1:6" x14ac:dyDescent="0.25">
      <c r="A49" s="12" t="s">
        <v>314</v>
      </c>
      <c r="B49" s="13" t="s">
        <v>315</v>
      </c>
      <c r="C49" s="14" t="s">
        <v>180</v>
      </c>
      <c r="D49" s="14" t="s">
        <v>21</v>
      </c>
      <c r="E49" s="15" t="s">
        <v>22</v>
      </c>
      <c r="F49" s="15" t="s">
        <v>23</v>
      </c>
    </row>
    <row r="50" spans="1:6" x14ac:dyDescent="0.25">
      <c r="A50" s="12" t="s">
        <v>316</v>
      </c>
      <c r="B50" s="13" t="s">
        <v>317</v>
      </c>
      <c r="C50" s="14" t="s">
        <v>180</v>
      </c>
      <c r="D50" s="14" t="s">
        <v>21</v>
      </c>
      <c r="E50" s="15" t="s">
        <v>22</v>
      </c>
      <c r="F50" s="15" t="s">
        <v>23</v>
      </c>
    </row>
    <row r="51" spans="1:6" x14ac:dyDescent="0.25">
      <c r="A51" s="12" t="s">
        <v>318</v>
      </c>
      <c r="B51" s="13" t="s">
        <v>319</v>
      </c>
      <c r="C51" s="14" t="s">
        <v>180</v>
      </c>
      <c r="D51" s="14" t="s">
        <v>21</v>
      </c>
      <c r="E51" s="15" t="s">
        <v>22</v>
      </c>
      <c r="F51" s="15" t="s">
        <v>23</v>
      </c>
    </row>
    <row r="52" spans="1:6" x14ac:dyDescent="0.25">
      <c r="A52" s="12" t="s">
        <v>320</v>
      </c>
      <c r="B52" s="13" t="s">
        <v>321</v>
      </c>
      <c r="C52" s="14" t="s">
        <v>177</v>
      </c>
      <c r="D52" s="14" t="s">
        <v>322</v>
      </c>
      <c r="E52" s="15" t="s">
        <v>22</v>
      </c>
      <c r="F52" s="15" t="s">
        <v>23</v>
      </c>
    </row>
    <row r="53" spans="2:2" s="2" customFormat="1" x14ac:dyDescent="0.25">
      <c r="B53" s="5" t="s">
        <v>323</v>
      </c>
    </row>
    <row r="54" spans="1:6" x14ac:dyDescent="0.25">
      <c r="A54" s="12" t="s">
        <v>324</v>
      </c>
      <c r="B54" s="13" t="s">
        <v>325</v>
      </c>
      <c r="C54" s="14" t="s">
        <v>180</v>
      </c>
      <c r="D54" s="14" t="s">
        <v>21</v>
      </c>
      <c r="E54" s="15" t="s">
        <v>22</v>
      </c>
      <c r="F54" s="15" t="s">
        <v>23</v>
      </c>
    </row>
    <row r="55" spans="1:6" x14ac:dyDescent="0.25">
      <c r="A55" s="12" t="s">
        <v>326</v>
      </c>
      <c r="B55" s="13" t="s">
        <v>327</v>
      </c>
      <c r="C55" s="14" t="s">
        <v>180</v>
      </c>
      <c r="D55" s="14" t="s">
        <v>21</v>
      </c>
      <c r="E55" s="15" t="s">
        <v>22</v>
      </c>
      <c r="F55" s="15" t="s">
        <v>23</v>
      </c>
    </row>
    <row r="56" spans="1:6" x14ac:dyDescent="0.25">
      <c r="A56" s="12" t="s">
        <v>328</v>
      </c>
      <c r="B56" s="13" t="s">
        <v>329</v>
      </c>
      <c r="C56" s="14" t="s">
        <v>180</v>
      </c>
      <c r="D56" s="14" t="s">
        <v>21</v>
      </c>
      <c r="E56" s="15" t="s">
        <v>22</v>
      </c>
      <c r="F56" s="15" t="s">
        <v>23</v>
      </c>
    </row>
    <row r="57" spans="1:6" x14ac:dyDescent="0.25">
      <c r="A57" s="12" t="s">
        <v>330</v>
      </c>
      <c r="B57" s="13" t="s">
        <v>331</v>
      </c>
      <c r="C57" s="14" t="s">
        <v>180</v>
      </c>
      <c r="D57" s="14" t="s">
        <v>21</v>
      </c>
      <c r="E57" s="15" t="s">
        <v>22</v>
      </c>
      <c r="F57" s="15" t="s">
        <v>23</v>
      </c>
    </row>
    <row r="58" spans="1:6" x14ac:dyDescent="0.25">
      <c r="A58" s="12" t="s">
        <v>332</v>
      </c>
      <c r="B58" s="13" t="s">
        <v>333</v>
      </c>
      <c r="C58" s="14" t="s">
        <v>180</v>
      </c>
      <c r="D58" s="14" t="s">
        <v>21</v>
      </c>
      <c r="E58" s="15" t="s">
        <v>22</v>
      </c>
      <c r="F58" s="15" t="s">
        <v>23</v>
      </c>
    </row>
    <row r="59" spans="1:6" x14ac:dyDescent="0.25">
      <c r="A59" s="12" t="s">
        <v>334</v>
      </c>
      <c r="B59" s="13" t="s">
        <v>335</v>
      </c>
      <c r="C59" s="14" t="s">
        <v>180</v>
      </c>
      <c r="D59" s="14" t="s">
        <v>21</v>
      </c>
      <c r="E59" s="15" t="s">
        <v>22</v>
      </c>
      <c r="F59" s="15" t="s">
        <v>23</v>
      </c>
    </row>
    <row r="60" spans="1:6" x14ac:dyDescent="0.25">
      <c r="A60" s="12" t="s">
        <v>336</v>
      </c>
      <c r="B60" s="13" t="s">
        <v>337</v>
      </c>
      <c r="C60" s="14" t="s">
        <v>180</v>
      </c>
      <c r="D60" s="14" t="s">
        <v>21</v>
      </c>
      <c r="E60" s="15" t="s">
        <v>22</v>
      </c>
      <c r="F60" s="15" t="s">
        <v>23</v>
      </c>
    </row>
    <row r="61" spans="1:6" x14ac:dyDescent="0.25">
      <c r="A61" s="12" t="s">
        <v>338</v>
      </c>
      <c r="B61" s="13" t="s">
        <v>339</v>
      </c>
      <c r="C61" s="14" t="s">
        <v>180</v>
      </c>
      <c r="D61" s="16">
        <v>235</v>
      </c>
      <c r="E61" s="17">
        <v>90</v>
      </c>
      <c r="F61" s="17">
        <f>IF(ISNUMBER(E61),D61*E61,"")</f>
        <v>21150</v>
      </c>
    </row>
    <row r="62" spans="1:6" x14ac:dyDescent="0.25">
      <c r="A62" s="12" t="s">
        <v>340</v>
      </c>
      <c r="B62" s="13" t="s">
        <v>341</v>
      </c>
      <c r="C62" s="14" t="s">
        <v>180</v>
      </c>
      <c r="D62" s="16">
        <v>118</v>
      </c>
      <c r="E62" s="17">
        <v>100</v>
      </c>
      <c r="F62" s="17">
        <f>IF(ISNUMBER(E62),D62*E62,"")</f>
        <v>11800</v>
      </c>
    </row>
    <row r="63" spans="1:6" x14ac:dyDescent="0.25">
      <c r="A63" s="12" t="s">
        <v>342</v>
      </c>
      <c r="B63" s="13" t="s">
        <v>343</v>
      </c>
      <c r="C63" s="14" t="s">
        <v>180</v>
      </c>
      <c r="D63" s="16">
        <v>12</v>
      </c>
      <c r="E63" s="17">
        <v>150</v>
      </c>
      <c r="F63" s="17">
        <f>IF(ISNUMBER(E63),D63*E63,"")</f>
        <v>1800</v>
      </c>
    </row>
    <row r="64" spans="1:6" x14ac:dyDescent="0.25">
      <c r="A64" s="12" t="s">
        <v>344</v>
      </c>
      <c r="B64" s="13" t="s">
        <v>345</v>
      </c>
      <c r="C64" s="14" t="s">
        <v>180</v>
      </c>
      <c r="D64" s="14" t="s">
        <v>21</v>
      </c>
      <c r="E64" s="15" t="s">
        <v>22</v>
      </c>
      <c r="F64" s="15" t="s">
        <v>23</v>
      </c>
    </row>
    <row r="65" spans="1:6" x14ac:dyDescent="0.25">
      <c r="A65" s="12" t="s">
        <v>346</v>
      </c>
      <c r="B65" s="13" t="s">
        <v>347</v>
      </c>
      <c r="C65" s="14" t="s">
        <v>180</v>
      </c>
      <c r="D65" s="14" t="s">
        <v>21</v>
      </c>
      <c r="E65" s="15" t="s">
        <v>22</v>
      </c>
      <c r="F65" s="15" t="s">
        <v>23</v>
      </c>
    </row>
    <row r="66" spans="1:6" x14ac:dyDescent="0.25">
      <c r="A66" s="6" t="s">
        <v>348</v>
      </c>
      <c r="B66" s="7" t="s">
        <v>349</v>
      </c>
      <c r="C66" s="8" t="s">
        <v>180</v>
      </c>
      <c r="D66" s="9">
        <v>365</v>
      </c>
      <c r="E66" s="10" t="s">
        <v>16</v>
      </c>
      <c r="F66" s="11" t="str">
        <f>IF(ISNUMBER(E66),D66*E66,"")</f>
        <v/>
      </c>
    </row>
    <row r="67" spans="1:6" x14ac:dyDescent="0.25">
      <c r="A67" s="12" t="s">
        <v>350</v>
      </c>
      <c r="B67" s="13" t="s">
        <v>351</v>
      </c>
      <c r="C67" s="14" t="s">
        <v>180</v>
      </c>
      <c r="D67" s="14" t="s">
        <v>21</v>
      </c>
      <c r="E67" s="15" t="s">
        <v>22</v>
      </c>
      <c r="F67" s="15" t="s">
        <v>23</v>
      </c>
    </row>
    <row r="68" spans="1:6" x14ac:dyDescent="0.25">
      <c r="A68" s="12" t="s">
        <v>352</v>
      </c>
      <c r="B68" s="13" t="s">
        <v>353</v>
      </c>
      <c r="C68" s="14" t="s">
        <v>177</v>
      </c>
      <c r="D68" s="14" t="s">
        <v>322</v>
      </c>
      <c r="E68" s="15" t="s">
        <v>22</v>
      </c>
      <c r="F68" s="15" t="s">
        <v>23</v>
      </c>
    </row>
    <row r="69" spans="1:6" x14ac:dyDescent="0.25">
      <c r="A69" s="12" t="s">
        <v>354</v>
      </c>
      <c r="B69" s="13" t="s">
        <v>355</v>
      </c>
      <c r="C69" s="14" t="s">
        <v>78</v>
      </c>
      <c r="D69" s="14" t="s">
        <v>21</v>
      </c>
      <c r="E69" s="15" t="s">
        <v>22</v>
      </c>
      <c r="F69" s="15" t="s">
        <v>23</v>
      </c>
    </row>
    <row r="70" spans="2:2" s="2" customFormat="1" x14ac:dyDescent="0.25">
      <c r="B70" s="5" t="s">
        <v>356</v>
      </c>
    </row>
    <row r="71" spans="1:6" x14ac:dyDescent="0.25">
      <c r="A71" s="12" t="s">
        <v>357</v>
      </c>
      <c r="B71" s="13" t="s">
        <v>358</v>
      </c>
      <c r="C71" s="14" t="s">
        <v>78</v>
      </c>
      <c r="D71" s="14" t="s">
        <v>21</v>
      </c>
      <c r="E71" s="15" t="s">
        <v>22</v>
      </c>
      <c r="F71" s="15" t="s">
        <v>23</v>
      </c>
    </row>
    <row r="72" spans="1:6" x14ac:dyDescent="0.25">
      <c r="A72" s="12" t="s">
        <v>359</v>
      </c>
      <c r="B72" s="13" t="s">
        <v>360</v>
      </c>
      <c r="C72" s="14" t="s">
        <v>78</v>
      </c>
      <c r="D72" s="14" t="s">
        <v>21</v>
      </c>
      <c r="E72" s="15" t="s">
        <v>22</v>
      </c>
      <c r="F72" s="15" t="s">
        <v>23</v>
      </c>
    </row>
    <row r="73" spans="1:6" x14ac:dyDescent="0.25">
      <c r="A73" s="12" t="s">
        <v>361</v>
      </c>
      <c r="B73" s="13" t="s">
        <v>362</v>
      </c>
      <c r="C73" s="14" t="s">
        <v>180</v>
      </c>
      <c r="D73" s="14" t="s">
        <v>21</v>
      </c>
      <c r="E73" s="15" t="s">
        <v>22</v>
      </c>
      <c r="F73" s="15" t="s">
        <v>23</v>
      </c>
    </row>
    <row r="74" spans="1:6" x14ac:dyDescent="0.25">
      <c r="A74" s="12" t="s">
        <v>363</v>
      </c>
      <c r="B74" s="13" t="s">
        <v>364</v>
      </c>
      <c r="C74" s="14" t="s">
        <v>180</v>
      </c>
      <c r="D74" s="14" t="s">
        <v>21</v>
      </c>
      <c r="E74" s="15" t="s">
        <v>22</v>
      </c>
      <c r="F74" s="15" t="s">
        <v>23</v>
      </c>
    </row>
    <row r="75" spans="1:6" x14ac:dyDescent="0.25">
      <c r="A75" s="12" t="s">
        <v>365</v>
      </c>
      <c r="B75" s="13" t="s">
        <v>366</v>
      </c>
      <c r="C75" s="14" t="s">
        <v>180</v>
      </c>
      <c r="D75" s="14" t="s">
        <v>21</v>
      </c>
      <c r="E75" s="15" t="s">
        <v>22</v>
      </c>
      <c r="F75" s="15" t="s">
        <v>23</v>
      </c>
    </row>
    <row r="76" spans="1:6" x14ac:dyDescent="0.25">
      <c r="A76" s="12" t="s">
        <v>367</v>
      </c>
      <c r="B76" s="13" t="s">
        <v>368</v>
      </c>
      <c r="C76" s="14" t="s">
        <v>180</v>
      </c>
      <c r="D76" s="14" t="s">
        <v>21</v>
      </c>
      <c r="E76" s="15" t="s">
        <v>22</v>
      </c>
      <c r="F76" s="15" t="s">
        <v>23</v>
      </c>
    </row>
    <row r="77" spans="1:6" x14ac:dyDescent="0.25">
      <c r="A77" s="12" t="s">
        <v>369</v>
      </c>
      <c r="B77" s="13" t="s">
        <v>370</v>
      </c>
      <c r="C77" s="14" t="s">
        <v>180</v>
      </c>
      <c r="D77" s="14" t="s">
        <v>21</v>
      </c>
      <c r="E77" s="15" t="s">
        <v>22</v>
      </c>
      <c r="F77" s="15" t="s">
        <v>23</v>
      </c>
    </row>
    <row r="78" spans="1:6" x14ac:dyDescent="0.25">
      <c r="A78" s="12" t="s">
        <v>371</v>
      </c>
      <c r="B78" s="13" t="s">
        <v>372</v>
      </c>
      <c r="C78" s="14" t="s">
        <v>191</v>
      </c>
      <c r="D78" s="14" t="s">
        <v>21</v>
      </c>
      <c r="E78" s="15" t="s">
        <v>22</v>
      </c>
      <c r="F78" s="15" t="s">
        <v>23</v>
      </c>
    </row>
    <row r="79" spans="1:6" x14ac:dyDescent="0.25">
      <c r="A79" s="12" t="s">
        <v>373</v>
      </c>
      <c r="B79" s="13" t="s">
        <v>374</v>
      </c>
      <c r="C79" s="14" t="s">
        <v>180</v>
      </c>
      <c r="D79" s="14" t="s">
        <v>21</v>
      </c>
      <c r="E79" s="15" t="s">
        <v>22</v>
      </c>
      <c r="F79" s="15" t="s">
        <v>23</v>
      </c>
    </row>
    <row r="80" spans="2:2" s="2" customFormat="1" x14ac:dyDescent="0.25">
      <c r="B80" s="5" t="s">
        <v>375</v>
      </c>
    </row>
    <row r="81" spans="1:6" x14ac:dyDescent="0.25">
      <c r="A81" s="12" t="s">
        <v>376</v>
      </c>
      <c r="B81" s="13" t="s">
        <v>377</v>
      </c>
      <c r="C81" s="14" t="s">
        <v>78</v>
      </c>
      <c r="D81" s="14" t="s">
        <v>21</v>
      </c>
      <c r="E81" s="15" t="s">
        <v>22</v>
      </c>
      <c r="F81" s="15" t="s">
        <v>23</v>
      </c>
    </row>
    <row r="82" spans="1:6" x14ac:dyDescent="0.25">
      <c r="A82" s="12" t="s">
        <v>378</v>
      </c>
      <c r="B82" s="13" t="s">
        <v>379</v>
      </c>
      <c r="C82" s="14" t="s">
        <v>78</v>
      </c>
      <c r="D82" s="14" t="s">
        <v>21</v>
      </c>
      <c r="E82" s="15" t="s">
        <v>22</v>
      </c>
      <c r="F82" s="15" t="s">
        <v>23</v>
      </c>
    </row>
    <row r="83" spans="1:6" x14ac:dyDescent="0.25">
      <c r="A83" s="12" t="s">
        <v>380</v>
      </c>
      <c r="B83" s="13" t="s">
        <v>381</v>
      </c>
      <c r="C83" s="14" t="s">
        <v>78</v>
      </c>
      <c r="D83" s="14" t="s">
        <v>21</v>
      </c>
      <c r="E83" s="15" t="s">
        <v>22</v>
      </c>
      <c r="F83" s="15" t="s">
        <v>23</v>
      </c>
    </row>
    <row r="84" spans="1:6" x14ac:dyDescent="0.25">
      <c r="A84" s="12" t="s">
        <v>382</v>
      </c>
      <c r="B84" s="13" t="s">
        <v>383</v>
      </c>
      <c r="C84" s="14" t="s">
        <v>15</v>
      </c>
      <c r="D84" s="14" t="s">
        <v>21</v>
      </c>
      <c r="E84" s="15" t="s">
        <v>22</v>
      </c>
      <c r="F84" s="15" t="s">
        <v>23</v>
      </c>
    </row>
    <row r="85" spans="1:6" x14ac:dyDescent="0.25">
      <c r="A85" s="12" t="s">
        <v>384</v>
      </c>
      <c r="B85" s="13" t="s">
        <v>385</v>
      </c>
      <c r="C85" s="14" t="s">
        <v>177</v>
      </c>
      <c r="D85" s="14" t="s">
        <v>21</v>
      </c>
      <c r="E85" s="15" t="s">
        <v>22</v>
      </c>
      <c r="F85" s="15" t="s">
        <v>23</v>
      </c>
    </row>
    <row r="86" spans="1:6" x14ac:dyDescent="0.25">
      <c r="A86" s="12" t="s">
        <v>386</v>
      </c>
      <c r="B86" s="13" t="s">
        <v>387</v>
      </c>
      <c r="C86" s="14" t="s">
        <v>191</v>
      </c>
      <c r="D86" s="14" t="s">
        <v>21</v>
      </c>
      <c r="E86" s="15" t="s">
        <v>22</v>
      </c>
      <c r="F86" s="15" t="s">
        <v>23</v>
      </c>
    </row>
    <row r="87" spans="2:2" s="2" customFormat="1" x14ac:dyDescent="0.25">
      <c r="B87" s="5" t="s">
        <v>388</v>
      </c>
    </row>
    <row r="88" spans="1:6" x14ac:dyDescent="0.25">
      <c r="A88" s="12" t="s">
        <v>389</v>
      </c>
      <c r="B88" s="13" t="s">
        <v>390</v>
      </c>
      <c r="C88" s="14" t="s">
        <v>180</v>
      </c>
      <c r="D88" s="14" t="s">
        <v>21</v>
      </c>
      <c r="E88" s="15" t="s">
        <v>22</v>
      </c>
      <c r="F88" s="15" t="s">
        <v>23</v>
      </c>
    </row>
    <row r="89" spans="1:6" x14ac:dyDescent="0.25">
      <c r="A89" s="12" t="s">
        <v>391</v>
      </c>
      <c r="B89" s="13" t="s">
        <v>392</v>
      </c>
      <c r="C89" s="14" t="s">
        <v>180</v>
      </c>
      <c r="D89" s="14" t="s">
        <v>21</v>
      </c>
      <c r="E89" s="15" t="s">
        <v>22</v>
      </c>
      <c r="F89" s="15" t="s">
        <v>23</v>
      </c>
    </row>
    <row r="90" spans="1:6" x14ac:dyDescent="0.25">
      <c r="A90" s="12" t="s">
        <v>393</v>
      </c>
      <c r="B90" s="13" t="s">
        <v>394</v>
      </c>
      <c r="C90" s="14" t="s">
        <v>180</v>
      </c>
      <c r="D90" s="14" t="s">
        <v>21</v>
      </c>
      <c r="E90" s="15" t="s">
        <v>22</v>
      </c>
      <c r="F90" s="15" t="s">
        <v>23</v>
      </c>
    </row>
    <row r="91" spans="1:6" x14ac:dyDescent="0.25">
      <c r="A91" s="12" t="s">
        <v>395</v>
      </c>
      <c r="B91" s="13" t="s">
        <v>396</v>
      </c>
      <c r="C91" s="14" t="s">
        <v>180</v>
      </c>
      <c r="D91" s="14" t="s">
        <v>21</v>
      </c>
      <c r="E91" s="15" t="s">
        <v>22</v>
      </c>
      <c r="F91" s="15" t="s">
        <v>23</v>
      </c>
    </row>
    <row r="92" spans="1:6" x14ac:dyDescent="0.25">
      <c r="A92" s="12" t="s">
        <v>397</v>
      </c>
      <c r="B92" s="13" t="s">
        <v>398</v>
      </c>
      <c r="C92" s="14" t="s">
        <v>180</v>
      </c>
      <c r="D92" s="14" t="s">
        <v>21</v>
      </c>
      <c r="E92" s="15" t="s">
        <v>22</v>
      </c>
      <c r="F92" s="15" t="s">
        <v>23</v>
      </c>
    </row>
    <row r="93" spans="1:6" x14ac:dyDescent="0.25">
      <c r="A93" s="12" t="s">
        <v>399</v>
      </c>
      <c r="B93" s="13" t="s">
        <v>400</v>
      </c>
      <c r="C93" s="14" t="s">
        <v>180</v>
      </c>
      <c r="D93" s="14" t="s">
        <v>21</v>
      </c>
      <c r="E93" s="15" t="s">
        <v>22</v>
      </c>
      <c r="F93" s="15" t="s">
        <v>23</v>
      </c>
    </row>
    <row r="94" spans="1:6" x14ac:dyDescent="0.25">
      <c r="A94" s="12" t="s">
        <v>401</v>
      </c>
      <c r="B94" s="13" t="s">
        <v>402</v>
      </c>
      <c r="C94" s="14" t="s">
        <v>180</v>
      </c>
      <c r="D94" s="14" t="s">
        <v>21</v>
      </c>
      <c r="E94" s="15" t="s">
        <v>22</v>
      </c>
      <c r="F94" s="15" t="s">
        <v>23</v>
      </c>
    </row>
    <row r="95" spans="1:6" x14ac:dyDescent="0.25">
      <c r="A95" s="12" t="s">
        <v>403</v>
      </c>
      <c r="B95" s="13" t="s">
        <v>394</v>
      </c>
      <c r="C95" s="14" t="s">
        <v>180</v>
      </c>
      <c r="D95" s="14" t="s">
        <v>21</v>
      </c>
      <c r="E95" s="15" t="s">
        <v>22</v>
      </c>
      <c r="F95" s="15" t="s">
        <v>23</v>
      </c>
    </row>
    <row r="96" spans="1:6" x14ac:dyDescent="0.25">
      <c r="A96" s="12" t="s">
        <v>404</v>
      </c>
      <c r="B96" s="13" t="s">
        <v>396</v>
      </c>
      <c r="C96" s="14" t="s">
        <v>180</v>
      </c>
      <c r="D96" s="14" t="s">
        <v>21</v>
      </c>
      <c r="E96" s="15" t="s">
        <v>22</v>
      </c>
      <c r="F96" s="15" t="s">
        <v>23</v>
      </c>
    </row>
    <row r="97" spans="1:6" x14ac:dyDescent="0.25">
      <c r="A97" s="12" t="s">
        <v>405</v>
      </c>
      <c r="B97" s="13" t="s">
        <v>398</v>
      </c>
      <c r="C97" s="14" t="s">
        <v>180</v>
      </c>
      <c r="D97" s="14" t="s">
        <v>21</v>
      </c>
      <c r="E97" s="15" t="s">
        <v>22</v>
      </c>
      <c r="F97" s="15" t="s">
        <v>23</v>
      </c>
    </row>
    <row r="98" spans="1:6" x14ac:dyDescent="0.25">
      <c r="A98" s="12" t="s">
        <v>406</v>
      </c>
      <c r="B98" s="13" t="s">
        <v>400</v>
      </c>
      <c r="C98" s="14" t="s">
        <v>180</v>
      </c>
      <c r="D98" s="14" t="s">
        <v>21</v>
      </c>
      <c r="E98" s="15" t="s">
        <v>22</v>
      </c>
      <c r="F98" s="15" t="s">
        <v>23</v>
      </c>
    </row>
    <row r="99" spans="1:6" x14ac:dyDescent="0.25">
      <c r="A99" s="12" t="s">
        <v>407</v>
      </c>
      <c r="B99" s="13" t="s">
        <v>408</v>
      </c>
      <c r="C99" s="14" t="s">
        <v>180</v>
      </c>
      <c r="D99" s="14" t="s">
        <v>21</v>
      </c>
      <c r="E99" s="15" t="s">
        <v>22</v>
      </c>
      <c r="F99" s="15" t="s">
        <v>23</v>
      </c>
    </row>
    <row r="100" spans="2:2" s="2" customFormat="1" x14ac:dyDescent="0.25">
      <c r="B100" s="5" t="s">
        <v>409</v>
      </c>
    </row>
    <row r="101" spans="1:6" x14ac:dyDescent="0.25">
      <c r="A101" s="12" t="s">
        <v>410</v>
      </c>
      <c r="B101" s="13" t="s">
        <v>411</v>
      </c>
      <c r="C101" s="14" t="s">
        <v>177</v>
      </c>
      <c r="D101" s="14" t="s">
        <v>21</v>
      </c>
      <c r="E101" s="15" t="s">
        <v>22</v>
      </c>
      <c r="F101" s="15" t="s">
        <v>23</v>
      </c>
    </row>
    <row r="102" spans="1:6" x14ac:dyDescent="0.25">
      <c r="A102" s="12" t="s">
        <v>412</v>
      </c>
      <c r="B102" s="13" t="s">
        <v>413</v>
      </c>
      <c r="C102" s="14" t="s">
        <v>180</v>
      </c>
      <c r="D102" s="14" t="s">
        <v>21</v>
      </c>
      <c r="E102" s="15" t="s">
        <v>22</v>
      </c>
      <c r="F102" s="15" t="s">
        <v>23</v>
      </c>
    </row>
    <row r="103" spans="1:6" x14ac:dyDescent="0.25">
      <c r="A103" s="12" t="s">
        <v>414</v>
      </c>
      <c r="B103" s="13" t="s">
        <v>415</v>
      </c>
      <c r="C103" s="14" t="s">
        <v>78</v>
      </c>
      <c r="D103" s="14" t="s">
        <v>21</v>
      </c>
      <c r="E103" s="15" t="s">
        <v>22</v>
      </c>
      <c r="F103" s="15" t="s">
        <v>23</v>
      </c>
    </row>
    <row r="104" spans="1:6" x14ac:dyDescent="0.25">
      <c r="A104" s="12" t="s">
        <v>416</v>
      </c>
      <c r="B104" s="13" t="s">
        <v>417</v>
      </c>
      <c r="C104" s="14" t="s">
        <v>177</v>
      </c>
      <c r="D104" s="14" t="s">
        <v>21</v>
      </c>
      <c r="E104" s="15" t="s">
        <v>22</v>
      </c>
      <c r="F104" s="15" t="s">
        <v>23</v>
      </c>
    </row>
    <row r="105" spans="1:6" x14ac:dyDescent="0.25">
      <c r="A105" s="12" t="s">
        <v>418</v>
      </c>
      <c r="B105" s="13" t="s">
        <v>419</v>
      </c>
      <c r="C105" s="14" t="s">
        <v>177</v>
      </c>
      <c r="D105" s="14" t="s">
        <v>21</v>
      </c>
      <c r="E105" s="15" t="s">
        <v>22</v>
      </c>
      <c r="F105" s="15" t="s">
        <v>23</v>
      </c>
    </row>
    <row r="106" spans="2:2" s="2" customFormat="1" x14ac:dyDescent="0.25">
      <c r="B106" s="5" t="s">
        <v>420</v>
      </c>
    </row>
    <row r="107" spans="1:6" x14ac:dyDescent="0.25">
      <c r="A107" s="12" t="s">
        <v>421</v>
      </c>
      <c r="B107" s="13" t="s">
        <v>222</v>
      </c>
      <c r="C107" s="14" t="s">
        <v>223</v>
      </c>
      <c r="D107" s="14" t="s">
        <v>322</v>
      </c>
      <c r="E107" s="15" t="s">
        <v>22</v>
      </c>
      <c r="F107" s="15" t="s">
        <v>23</v>
      </c>
    </row>
    <row r="108" spans="1:6" x14ac:dyDescent="0.25">
      <c r="A108" s="12" t="s">
        <v>422</v>
      </c>
      <c r="B108" s="13" t="s">
        <v>226</v>
      </c>
      <c r="C108" s="14" t="s">
        <v>223</v>
      </c>
      <c r="D108" s="14" t="s">
        <v>227</v>
      </c>
      <c r="E108" s="15" t="s">
        <v>22</v>
      </c>
      <c r="F108" s="15" t="s">
        <v>23</v>
      </c>
    </row>
    <row r="109" spans="1:6" x14ac:dyDescent="0.25">
      <c r="A109" s="12" t="s">
        <v>423</v>
      </c>
      <c r="B109" s="13" t="s">
        <v>229</v>
      </c>
      <c r="C109" s="14" t="s">
        <v>223</v>
      </c>
      <c r="D109" s="14" t="s">
        <v>322</v>
      </c>
      <c r="E109" s="15" t="s">
        <v>22</v>
      </c>
      <c r="F109" s="15" t="s">
        <v>23</v>
      </c>
    </row>
    <row r="110" spans="1:6" x14ac:dyDescent="0.25">
      <c r="A110" s="12" t="s">
        <v>424</v>
      </c>
      <c r="B110" s="13" t="s">
        <v>425</v>
      </c>
      <c r="C110" s="14" t="s">
        <v>180</v>
      </c>
      <c r="D110" s="14" t="s">
        <v>426</v>
      </c>
      <c r="E110" s="15" t="s">
        <v>22</v>
      </c>
      <c r="F110" s="15" t="s">
        <v>23</v>
      </c>
    </row>
    <row r="111" spans="1:6" x14ac:dyDescent="0.25">
      <c r="A111" s="12" t="s">
        <v>427</v>
      </c>
      <c r="B111" s="13" t="s">
        <v>428</v>
      </c>
      <c r="C111" s="14" t="s">
        <v>177</v>
      </c>
      <c r="D111" s="14" t="s">
        <v>322</v>
      </c>
      <c r="E111" s="15" t="s">
        <v>22</v>
      </c>
      <c r="F111" s="15" t="s">
        <v>23</v>
      </c>
    </row>
    <row r="112" spans="2:6" s="2" customFormat="1" x14ac:dyDescent="0.25">
      <c r="B112" s="2" t="s">
        <v>429</v>
      </c>
      <c r="F112" s="18">
        <f>IF(SUM(F10:F111)=0,"",SUM(F10:F111))</f>
        <v>55300</v>
      </c>
    </row>
  </sheetData>
  <pageSetup paperSize="9" orientation="portrait" fitToWidth="1" fitToHeight="0"/>
  <headerFooter>
    <oddFooter>&amp;L&amp;8Generated with Ground Intel&amp;R&amp;8Page &amp;P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4"/>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430</v>
      </c>
      <c r="B9" s="5" t="s">
        <v>431</v>
      </c>
    </row>
    <row r="10" spans="2:2" s="2" customFormat="1" x14ac:dyDescent="0.25">
      <c r="B10" s="5" t="s">
        <v>432</v>
      </c>
    </row>
    <row r="11" spans="1:6" x14ac:dyDescent="0.25">
      <c r="A11" s="6" t="s">
        <v>433</v>
      </c>
      <c r="B11" s="7" t="s">
        <v>434</v>
      </c>
      <c r="C11" s="8" t="s">
        <v>78</v>
      </c>
      <c r="D11" s="9">
        <v>48</v>
      </c>
      <c r="E11" s="10" t="s">
        <v>16</v>
      </c>
      <c r="F11" s="11" t="str">
        <f>IF(ISNUMBER(E11),D11*E11,"")</f>
        <v/>
      </c>
    </row>
    <row r="12" spans="1:6" x14ac:dyDescent="0.25">
      <c r="A12" s="12" t="s">
        <v>435</v>
      </c>
      <c r="B12" s="13" t="s">
        <v>436</v>
      </c>
      <c r="C12" s="14" t="s">
        <v>177</v>
      </c>
      <c r="D12" s="14" t="s">
        <v>21</v>
      </c>
      <c r="E12" s="15" t="s">
        <v>22</v>
      </c>
      <c r="F12" s="15" t="s">
        <v>23</v>
      </c>
    </row>
    <row r="13" spans="2:2" s="2" customFormat="1" x14ac:dyDescent="0.25">
      <c r="B13" s="5" t="s">
        <v>437</v>
      </c>
    </row>
    <row r="14" spans="1:6" x14ac:dyDescent="0.25">
      <c r="A14" s="12" t="s">
        <v>438</v>
      </c>
      <c r="B14" s="13" t="s">
        <v>439</v>
      </c>
      <c r="C14" s="14" t="s">
        <v>78</v>
      </c>
      <c r="D14" s="16">
        <v>39</v>
      </c>
      <c r="E14" s="17">
        <v>300</v>
      </c>
      <c r="F14" s="17">
        <f>IF(ISNUMBER(E14),D14*E14,"")</f>
        <v>11700</v>
      </c>
    </row>
    <row r="15" spans="1:6" x14ac:dyDescent="0.25">
      <c r="A15" s="12" t="s">
        <v>440</v>
      </c>
      <c r="B15" s="13" t="s">
        <v>441</v>
      </c>
      <c r="C15" s="14" t="s">
        <v>78</v>
      </c>
      <c r="D15" s="14" t="s">
        <v>21</v>
      </c>
      <c r="E15" s="15" t="s">
        <v>22</v>
      </c>
      <c r="F15" s="15" t="s">
        <v>23</v>
      </c>
    </row>
    <row r="16" spans="1:6" x14ac:dyDescent="0.25">
      <c r="A16" s="12" t="s">
        <v>442</v>
      </c>
      <c r="B16" s="13" t="s">
        <v>443</v>
      </c>
      <c r="C16" s="14" t="s">
        <v>78</v>
      </c>
      <c r="D16" s="14" t="s">
        <v>21</v>
      </c>
      <c r="E16" s="15" t="s">
        <v>22</v>
      </c>
      <c r="F16" s="15" t="s">
        <v>23</v>
      </c>
    </row>
    <row r="17" spans="1:6" x14ac:dyDescent="0.25">
      <c r="A17" s="12" t="s">
        <v>444</v>
      </c>
      <c r="B17" s="13" t="s">
        <v>445</v>
      </c>
      <c r="C17" s="14" t="s">
        <v>78</v>
      </c>
      <c r="D17" s="14" t="s">
        <v>21</v>
      </c>
      <c r="E17" s="15" t="s">
        <v>22</v>
      </c>
      <c r="F17" s="15" t="s">
        <v>23</v>
      </c>
    </row>
    <row r="18" spans="1:6" x14ac:dyDescent="0.25">
      <c r="A18" s="12" t="s">
        <v>446</v>
      </c>
      <c r="B18" s="13" t="s">
        <v>447</v>
      </c>
      <c r="C18" s="14" t="s">
        <v>180</v>
      </c>
      <c r="D18" s="16">
        <v>117</v>
      </c>
      <c r="E18" s="17">
        <v>10</v>
      </c>
      <c r="F18" s="17">
        <f>IF(ISNUMBER(E18),D18*E18,"")</f>
        <v>1170</v>
      </c>
    </row>
    <row r="19" spans="1:6" x14ac:dyDescent="0.25">
      <c r="A19" s="12" t="s">
        <v>448</v>
      </c>
      <c r="B19" s="13" t="s">
        <v>449</v>
      </c>
      <c r="C19" s="14" t="s">
        <v>180</v>
      </c>
      <c r="D19" s="16">
        <v>3</v>
      </c>
      <c r="E19" s="17">
        <v>10</v>
      </c>
      <c r="F19" s="17">
        <f>IF(ISNUMBER(E19),D19*E19,"")</f>
        <v>30</v>
      </c>
    </row>
    <row r="20" spans="1:6" x14ac:dyDescent="0.25">
      <c r="A20" s="12" t="s">
        <v>450</v>
      </c>
      <c r="B20" s="13" t="s">
        <v>451</v>
      </c>
      <c r="C20" s="14" t="s">
        <v>180</v>
      </c>
      <c r="D20" s="14" t="s">
        <v>21</v>
      </c>
      <c r="E20" s="15" t="s">
        <v>22</v>
      </c>
      <c r="F20" s="15" t="s">
        <v>23</v>
      </c>
    </row>
    <row r="21" spans="1:6" x14ac:dyDescent="0.25">
      <c r="A21" s="12" t="s">
        <v>452</v>
      </c>
      <c r="B21" s="13" t="s">
        <v>453</v>
      </c>
      <c r="C21" s="14" t="s">
        <v>177</v>
      </c>
      <c r="D21" s="14" t="s">
        <v>21</v>
      </c>
      <c r="E21" s="15" t="s">
        <v>22</v>
      </c>
      <c r="F21" s="15" t="s">
        <v>23</v>
      </c>
    </row>
    <row r="22" spans="1:6" x14ac:dyDescent="0.25">
      <c r="A22" s="12" t="s">
        <v>454</v>
      </c>
      <c r="B22" s="13" t="s">
        <v>455</v>
      </c>
      <c r="C22" s="14" t="s">
        <v>177</v>
      </c>
      <c r="D22" s="14" t="s">
        <v>21</v>
      </c>
      <c r="E22" s="15" t="s">
        <v>22</v>
      </c>
      <c r="F22" s="15" t="s">
        <v>23</v>
      </c>
    </row>
    <row r="23" spans="1:6" x14ac:dyDescent="0.25">
      <c r="A23" s="12" t="s">
        <v>456</v>
      </c>
      <c r="B23" s="13" t="s">
        <v>457</v>
      </c>
      <c r="C23" s="14" t="s">
        <v>177</v>
      </c>
      <c r="D23" s="14" t="s">
        <v>21</v>
      </c>
      <c r="E23" s="15" t="s">
        <v>22</v>
      </c>
      <c r="F23" s="15" t="s">
        <v>23</v>
      </c>
    </row>
    <row r="24" spans="2:2" s="2" customFormat="1" x14ac:dyDescent="0.25">
      <c r="B24" s="5" t="s">
        <v>458</v>
      </c>
    </row>
    <row r="25" spans="1:6" x14ac:dyDescent="0.25">
      <c r="A25" s="12" t="s">
        <v>459</v>
      </c>
      <c r="B25" s="13" t="s">
        <v>460</v>
      </c>
      <c r="C25" s="14" t="s">
        <v>78</v>
      </c>
      <c r="D25" s="14" t="s">
        <v>21</v>
      </c>
      <c r="E25" s="15" t="s">
        <v>22</v>
      </c>
      <c r="F25" s="15" t="s">
        <v>23</v>
      </c>
    </row>
    <row r="26" spans="1:6" x14ac:dyDescent="0.25">
      <c r="A26" s="12" t="s">
        <v>461</v>
      </c>
      <c r="B26" s="13" t="s">
        <v>462</v>
      </c>
      <c r="C26" s="14" t="s">
        <v>78</v>
      </c>
      <c r="D26" s="14" t="s">
        <v>21</v>
      </c>
      <c r="E26" s="15" t="s">
        <v>22</v>
      </c>
      <c r="F26" s="15" t="s">
        <v>23</v>
      </c>
    </row>
    <row r="27" spans="1:6" x14ac:dyDescent="0.25">
      <c r="A27" s="12" t="s">
        <v>463</v>
      </c>
      <c r="B27" s="13" t="s">
        <v>464</v>
      </c>
      <c r="C27" s="14" t="s">
        <v>465</v>
      </c>
      <c r="D27" s="14" t="s">
        <v>21</v>
      </c>
      <c r="E27" s="15" t="s">
        <v>22</v>
      </c>
      <c r="F27" s="15" t="s">
        <v>23</v>
      </c>
    </row>
    <row r="28" spans="1:6" x14ac:dyDescent="0.25">
      <c r="A28" s="12" t="s">
        <v>466</v>
      </c>
      <c r="B28" s="13" t="s">
        <v>467</v>
      </c>
      <c r="C28" s="14" t="s">
        <v>177</v>
      </c>
      <c r="D28" s="14" t="s">
        <v>21</v>
      </c>
      <c r="E28" s="15" t="s">
        <v>22</v>
      </c>
      <c r="F28" s="15" t="s">
        <v>23</v>
      </c>
    </row>
    <row r="29" spans="1:6" x14ac:dyDescent="0.25">
      <c r="A29" s="12" t="s">
        <v>468</v>
      </c>
      <c r="B29" s="13" t="s">
        <v>469</v>
      </c>
      <c r="C29" s="14" t="s">
        <v>180</v>
      </c>
      <c r="D29" s="14" t="s">
        <v>21</v>
      </c>
      <c r="E29" s="15" t="s">
        <v>22</v>
      </c>
      <c r="F29" s="15" t="s">
        <v>23</v>
      </c>
    </row>
    <row r="30" spans="1:6" x14ac:dyDescent="0.25">
      <c r="A30" s="12" t="s">
        <v>470</v>
      </c>
      <c r="B30" s="13" t="s">
        <v>471</v>
      </c>
      <c r="C30" s="14" t="s">
        <v>180</v>
      </c>
      <c r="D30" s="14" t="s">
        <v>21</v>
      </c>
      <c r="E30" s="15" t="s">
        <v>22</v>
      </c>
      <c r="F30" s="15" t="s">
        <v>23</v>
      </c>
    </row>
    <row r="31" spans="1:6" x14ac:dyDescent="0.25">
      <c r="A31" s="12" t="s">
        <v>472</v>
      </c>
      <c r="B31" s="13" t="s">
        <v>473</v>
      </c>
      <c r="C31" s="14" t="s">
        <v>177</v>
      </c>
      <c r="D31" s="14" t="s">
        <v>21</v>
      </c>
      <c r="E31" s="15" t="s">
        <v>22</v>
      </c>
      <c r="F31" s="15" t="s">
        <v>23</v>
      </c>
    </row>
    <row r="32" spans="1:6" x14ac:dyDescent="0.25">
      <c r="A32" s="12" t="s">
        <v>474</v>
      </c>
      <c r="B32" s="13" t="s">
        <v>475</v>
      </c>
      <c r="C32" s="14" t="s">
        <v>177</v>
      </c>
      <c r="D32" s="14" t="s">
        <v>21</v>
      </c>
      <c r="E32" s="15" t="s">
        <v>22</v>
      </c>
      <c r="F32" s="15" t="s">
        <v>23</v>
      </c>
    </row>
    <row r="33" spans="1:6" x14ac:dyDescent="0.25">
      <c r="A33" s="12" t="s">
        <v>476</v>
      </c>
      <c r="B33" s="13" t="s">
        <v>477</v>
      </c>
      <c r="C33" s="14" t="s">
        <v>191</v>
      </c>
      <c r="D33" s="19">
        <v>19.5</v>
      </c>
      <c r="E33" s="17">
        <v>50</v>
      </c>
      <c r="F33" s="17">
        <f>IF(ISNUMBER(E33),D33*E33,"")</f>
        <v>975</v>
      </c>
    </row>
    <row r="34" spans="2:2" s="2" customFormat="1" x14ac:dyDescent="0.25">
      <c r="B34" s="5" t="s">
        <v>478</v>
      </c>
    </row>
    <row r="35" spans="1:6" x14ac:dyDescent="0.25">
      <c r="A35" s="12" t="s">
        <v>479</v>
      </c>
      <c r="B35" s="13" t="s">
        <v>480</v>
      </c>
      <c r="C35" s="14" t="s">
        <v>78</v>
      </c>
      <c r="D35" s="14" t="s">
        <v>21</v>
      </c>
      <c r="E35" s="15" t="s">
        <v>22</v>
      </c>
      <c r="F35" s="15" t="s">
        <v>23</v>
      </c>
    </row>
    <row r="36" spans="1:6" x14ac:dyDescent="0.25">
      <c r="A36" s="12" t="s">
        <v>481</v>
      </c>
      <c r="B36" s="13" t="s">
        <v>482</v>
      </c>
      <c r="C36" s="14" t="s">
        <v>78</v>
      </c>
      <c r="D36" s="14" t="s">
        <v>21</v>
      </c>
      <c r="E36" s="15" t="s">
        <v>22</v>
      </c>
      <c r="F36" s="15" t="s">
        <v>23</v>
      </c>
    </row>
    <row r="37" spans="1:6" x14ac:dyDescent="0.25">
      <c r="A37" s="12" t="s">
        <v>483</v>
      </c>
      <c r="B37" s="13" t="s">
        <v>484</v>
      </c>
      <c r="C37" s="14" t="s">
        <v>78</v>
      </c>
      <c r="D37" s="14" t="s">
        <v>21</v>
      </c>
      <c r="E37" s="15" t="s">
        <v>22</v>
      </c>
      <c r="F37" s="15" t="s">
        <v>23</v>
      </c>
    </row>
    <row r="38" spans="1:6" x14ac:dyDescent="0.25">
      <c r="A38" s="12" t="s">
        <v>485</v>
      </c>
      <c r="B38" s="13" t="s">
        <v>486</v>
      </c>
      <c r="C38" s="14" t="s">
        <v>180</v>
      </c>
      <c r="D38" s="14" t="s">
        <v>21</v>
      </c>
      <c r="E38" s="15" t="s">
        <v>22</v>
      </c>
      <c r="F38" s="15" t="s">
        <v>23</v>
      </c>
    </row>
    <row r="39" spans="1:6" x14ac:dyDescent="0.25">
      <c r="A39" s="12" t="s">
        <v>487</v>
      </c>
      <c r="B39" s="13" t="s">
        <v>488</v>
      </c>
      <c r="C39" s="14" t="s">
        <v>180</v>
      </c>
      <c r="D39" s="14" t="s">
        <v>21</v>
      </c>
      <c r="E39" s="15" t="s">
        <v>22</v>
      </c>
      <c r="F39" s="15" t="s">
        <v>23</v>
      </c>
    </row>
    <row r="40" spans="1:6" x14ac:dyDescent="0.25">
      <c r="A40" s="12" t="s">
        <v>489</v>
      </c>
      <c r="B40" s="13" t="s">
        <v>490</v>
      </c>
      <c r="C40" s="14" t="s">
        <v>180</v>
      </c>
      <c r="D40" s="14" t="s">
        <v>21</v>
      </c>
      <c r="E40" s="15" t="s">
        <v>22</v>
      </c>
      <c r="F40" s="15" t="s">
        <v>23</v>
      </c>
    </row>
    <row r="41" spans="1:6" x14ac:dyDescent="0.25">
      <c r="A41" s="12" t="s">
        <v>491</v>
      </c>
      <c r="B41" s="13" t="s">
        <v>492</v>
      </c>
      <c r="C41" s="14" t="s">
        <v>180</v>
      </c>
      <c r="D41" s="14" t="s">
        <v>21</v>
      </c>
      <c r="E41" s="15" t="s">
        <v>22</v>
      </c>
      <c r="F41" s="15" t="s">
        <v>23</v>
      </c>
    </row>
    <row r="42" spans="1:6" x14ac:dyDescent="0.25">
      <c r="A42" s="12" t="s">
        <v>493</v>
      </c>
      <c r="B42" s="13" t="s">
        <v>494</v>
      </c>
      <c r="C42" s="14" t="s">
        <v>177</v>
      </c>
      <c r="D42" s="14" t="s">
        <v>21</v>
      </c>
      <c r="E42" s="15" t="s">
        <v>22</v>
      </c>
      <c r="F42" s="15" t="s">
        <v>23</v>
      </c>
    </row>
    <row r="43" spans="1:6" x14ac:dyDescent="0.25">
      <c r="A43" s="12" t="s">
        <v>495</v>
      </c>
      <c r="B43" s="13" t="s">
        <v>496</v>
      </c>
      <c r="C43" s="14" t="s">
        <v>177</v>
      </c>
      <c r="D43" s="14" t="s">
        <v>21</v>
      </c>
      <c r="E43" s="15" t="s">
        <v>22</v>
      </c>
      <c r="F43" s="15" t="s">
        <v>23</v>
      </c>
    </row>
    <row r="44" spans="1:6" x14ac:dyDescent="0.25">
      <c r="A44" s="12" t="s">
        <v>497</v>
      </c>
      <c r="B44" s="13" t="s">
        <v>498</v>
      </c>
      <c r="C44" s="14" t="s">
        <v>177</v>
      </c>
      <c r="D44" s="14" t="s">
        <v>21</v>
      </c>
      <c r="E44" s="15" t="s">
        <v>22</v>
      </c>
      <c r="F44" s="15" t="s">
        <v>23</v>
      </c>
    </row>
    <row r="45" spans="1:6" x14ac:dyDescent="0.25">
      <c r="A45" s="12" t="s">
        <v>499</v>
      </c>
      <c r="B45" s="13" t="s">
        <v>500</v>
      </c>
      <c r="C45" s="14" t="s">
        <v>177</v>
      </c>
      <c r="D45" s="14" t="s">
        <v>21</v>
      </c>
      <c r="E45" s="15" t="s">
        <v>22</v>
      </c>
      <c r="F45" s="15" t="s">
        <v>23</v>
      </c>
    </row>
    <row r="46" spans="1:6" x14ac:dyDescent="0.25">
      <c r="A46" s="12" t="s">
        <v>501</v>
      </c>
      <c r="B46" s="13" t="s">
        <v>502</v>
      </c>
      <c r="C46" s="14" t="s">
        <v>191</v>
      </c>
      <c r="D46" s="14" t="s">
        <v>21</v>
      </c>
      <c r="E46" s="15" t="s">
        <v>22</v>
      </c>
      <c r="F46" s="15" t="s">
        <v>23</v>
      </c>
    </row>
    <row r="47" spans="1:6" x14ac:dyDescent="0.25">
      <c r="A47" s="12" t="s">
        <v>503</v>
      </c>
      <c r="B47" s="13" t="s">
        <v>504</v>
      </c>
      <c r="C47" s="14" t="s">
        <v>191</v>
      </c>
      <c r="D47" s="14" t="s">
        <v>21</v>
      </c>
      <c r="E47" s="15" t="s">
        <v>22</v>
      </c>
      <c r="F47" s="15" t="s">
        <v>23</v>
      </c>
    </row>
    <row r="48" spans="1:6" x14ac:dyDescent="0.25">
      <c r="A48" s="12" t="s">
        <v>505</v>
      </c>
      <c r="B48" s="13" t="s">
        <v>506</v>
      </c>
      <c r="C48" s="14" t="s">
        <v>191</v>
      </c>
      <c r="D48" s="14" t="s">
        <v>21</v>
      </c>
      <c r="E48" s="15" t="s">
        <v>22</v>
      </c>
      <c r="F48" s="15" t="s">
        <v>23</v>
      </c>
    </row>
    <row r="49" spans="1:6" x14ac:dyDescent="0.25">
      <c r="A49" s="12" t="s">
        <v>507</v>
      </c>
      <c r="B49" s="13" t="s">
        <v>508</v>
      </c>
      <c r="C49" s="14" t="s">
        <v>191</v>
      </c>
      <c r="D49" s="14" t="s">
        <v>21</v>
      </c>
      <c r="E49" s="15" t="s">
        <v>22</v>
      </c>
      <c r="F49" s="15" t="s">
        <v>23</v>
      </c>
    </row>
    <row r="50" spans="2:2" s="2" customFormat="1" x14ac:dyDescent="0.25">
      <c r="B50" s="5" t="s">
        <v>509</v>
      </c>
    </row>
    <row r="51" spans="1:6" x14ac:dyDescent="0.25">
      <c r="A51" s="12" t="s">
        <v>510</v>
      </c>
      <c r="B51" s="13" t="s">
        <v>511</v>
      </c>
      <c r="C51" s="14" t="s">
        <v>249</v>
      </c>
      <c r="D51" s="14" t="s">
        <v>512</v>
      </c>
      <c r="E51" s="15" t="s">
        <v>22</v>
      </c>
      <c r="F51" s="15" t="s">
        <v>23</v>
      </c>
    </row>
    <row r="52" spans="1:6" x14ac:dyDescent="0.25">
      <c r="A52" s="12" t="s">
        <v>513</v>
      </c>
      <c r="B52" s="13" t="s">
        <v>514</v>
      </c>
      <c r="C52" s="14" t="s">
        <v>249</v>
      </c>
      <c r="D52" s="14" t="s">
        <v>21</v>
      </c>
      <c r="E52" s="15" t="s">
        <v>22</v>
      </c>
      <c r="F52" s="15" t="s">
        <v>23</v>
      </c>
    </row>
    <row r="53" spans="1:6" x14ac:dyDescent="0.25">
      <c r="A53" s="12" t="s">
        <v>515</v>
      </c>
      <c r="B53" s="13" t="s">
        <v>516</v>
      </c>
      <c r="C53" s="14" t="s">
        <v>249</v>
      </c>
      <c r="D53" s="14" t="s">
        <v>21</v>
      </c>
      <c r="E53" s="15" t="s">
        <v>22</v>
      </c>
      <c r="F53" s="15" t="s">
        <v>23</v>
      </c>
    </row>
    <row r="54" spans="1:6" x14ac:dyDescent="0.25">
      <c r="A54" s="12" t="s">
        <v>517</v>
      </c>
      <c r="B54" s="13" t="s">
        <v>518</v>
      </c>
      <c r="C54" s="14" t="s">
        <v>249</v>
      </c>
      <c r="D54" s="14" t="s">
        <v>21</v>
      </c>
      <c r="E54" s="15" t="s">
        <v>22</v>
      </c>
      <c r="F54" s="15" t="s">
        <v>23</v>
      </c>
    </row>
    <row r="55" spans="1:6" x14ac:dyDescent="0.25">
      <c r="A55" s="12" t="s">
        <v>519</v>
      </c>
      <c r="B55" s="13" t="s">
        <v>520</v>
      </c>
      <c r="C55" s="14" t="s">
        <v>249</v>
      </c>
      <c r="D55" s="14" t="s">
        <v>21</v>
      </c>
      <c r="E55" s="15" t="s">
        <v>22</v>
      </c>
      <c r="F55" s="15" t="s">
        <v>23</v>
      </c>
    </row>
    <row r="56" spans="1:6" x14ac:dyDescent="0.25">
      <c r="A56" s="12" t="s">
        <v>521</v>
      </c>
      <c r="B56" s="13" t="s">
        <v>522</v>
      </c>
      <c r="C56" s="14" t="s">
        <v>249</v>
      </c>
      <c r="D56" s="14" t="s">
        <v>21</v>
      </c>
      <c r="E56" s="15" t="s">
        <v>22</v>
      </c>
      <c r="F56" s="15" t="s">
        <v>23</v>
      </c>
    </row>
    <row r="57" spans="1:6" x14ac:dyDescent="0.25">
      <c r="A57" s="12" t="s">
        <v>523</v>
      </c>
      <c r="B57" s="13" t="s">
        <v>524</v>
      </c>
      <c r="C57" s="14" t="s">
        <v>249</v>
      </c>
      <c r="D57" s="14" t="s">
        <v>21</v>
      </c>
      <c r="E57" s="15" t="s">
        <v>22</v>
      </c>
      <c r="F57" s="15" t="s">
        <v>23</v>
      </c>
    </row>
    <row r="58" spans="1:6" x14ac:dyDescent="0.25">
      <c r="A58" s="12" t="s">
        <v>525</v>
      </c>
      <c r="B58" s="13" t="s">
        <v>526</v>
      </c>
      <c r="C58" s="14" t="s">
        <v>249</v>
      </c>
      <c r="D58" s="14" t="s">
        <v>527</v>
      </c>
      <c r="E58" s="15" t="s">
        <v>22</v>
      </c>
      <c r="F58" s="15" t="s">
        <v>23</v>
      </c>
    </row>
    <row r="59" spans="2:2" s="2" customFormat="1" x14ac:dyDescent="0.25">
      <c r="B59" s="5" t="s">
        <v>528</v>
      </c>
    </row>
    <row r="60" spans="1:6" x14ac:dyDescent="0.25">
      <c r="A60" s="12" t="s">
        <v>529</v>
      </c>
      <c r="B60" s="13" t="s">
        <v>530</v>
      </c>
      <c r="C60" s="14" t="s">
        <v>78</v>
      </c>
      <c r="D60" s="14" t="s">
        <v>21</v>
      </c>
      <c r="E60" s="15" t="s">
        <v>22</v>
      </c>
      <c r="F60" s="15" t="s">
        <v>23</v>
      </c>
    </row>
    <row r="61" spans="1:6" x14ac:dyDescent="0.25">
      <c r="A61" s="12" t="s">
        <v>531</v>
      </c>
      <c r="B61" s="13" t="s">
        <v>532</v>
      </c>
      <c r="C61" s="14" t="s">
        <v>191</v>
      </c>
      <c r="D61" s="14" t="s">
        <v>21</v>
      </c>
      <c r="E61" s="15" t="s">
        <v>22</v>
      </c>
      <c r="F61" s="15" t="s">
        <v>23</v>
      </c>
    </row>
    <row r="62" spans="1:6" x14ac:dyDescent="0.25">
      <c r="A62" s="12" t="s">
        <v>533</v>
      </c>
      <c r="B62" s="13" t="s">
        <v>534</v>
      </c>
      <c r="C62" s="14" t="s">
        <v>535</v>
      </c>
      <c r="D62" s="14" t="s">
        <v>21</v>
      </c>
      <c r="E62" s="15" t="s">
        <v>22</v>
      </c>
      <c r="F62" s="15" t="s">
        <v>23</v>
      </c>
    </row>
    <row r="63" spans="1:6" x14ac:dyDescent="0.25">
      <c r="A63" s="12" t="s">
        <v>536</v>
      </c>
      <c r="B63" s="13" t="s">
        <v>537</v>
      </c>
      <c r="C63" s="14" t="s">
        <v>249</v>
      </c>
      <c r="D63" s="14" t="s">
        <v>21</v>
      </c>
      <c r="E63" s="15" t="s">
        <v>22</v>
      </c>
      <c r="F63" s="15" t="s">
        <v>23</v>
      </c>
    </row>
    <row r="64" spans="1:6" x14ac:dyDescent="0.25">
      <c r="A64" s="12" t="s">
        <v>538</v>
      </c>
      <c r="B64" s="13" t="s">
        <v>539</v>
      </c>
      <c r="C64" s="14" t="s">
        <v>249</v>
      </c>
      <c r="D64" s="14" t="s">
        <v>21</v>
      </c>
      <c r="E64" s="15" t="s">
        <v>22</v>
      </c>
      <c r="F64" s="15" t="s">
        <v>23</v>
      </c>
    </row>
    <row r="65" spans="2:2" s="2" customFormat="1" x14ac:dyDescent="0.25">
      <c r="B65" s="5" t="s">
        <v>540</v>
      </c>
    </row>
    <row r="66" spans="1:6" x14ac:dyDescent="0.25">
      <c r="A66" s="12" t="s">
        <v>541</v>
      </c>
      <c r="B66" s="13" t="s">
        <v>542</v>
      </c>
      <c r="C66" s="14" t="s">
        <v>78</v>
      </c>
      <c r="D66" s="16">
        <v>39</v>
      </c>
      <c r="E66" s="17">
        <v>25</v>
      </c>
      <c r="F66" s="17">
        <f>IF(ISNUMBER(E66),D66*E66,"")</f>
        <v>975</v>
      </c>
    </row>
    <row r="67" spans="1:6" x14ac:dyDescent="0.25">
      <c r="A67" s="12" t="s">
        <v>543</v>
      </c>
      <c r="B67" s="13" t="s">
        <v>544</v>
      </c>
      <c r="C67" s="14" t="s">
        <v>223</v>
      </c>
      <c r="D67" s="14" t="s">
        <v>545</v>
      </c>
      <c r="E67" s="15" t="s">
        <v>22</v>
      </c>
      <c r="F67" s="15" t="s">
        <v>23</v>
      </c>
    </row>
    <row r="68" spans="1:6" x14ac:dyDescent="0.25">
      <c r="A68" s="12" t="s">
        <v>546</v>
      </c>
      <c r="B68" s="13" t="s">
        <v>547</v>
      </c>
      <c r="C68" s="14" t="s">
        <v>223</v>
      </c>
      <c r="D68" s="14" t="s">
        <v>545</v>
      </c>
      <c r="E68" s="15" t="s">
        <v>22</v>
      </c>
      <c r="F68" s="15" t="s">
        <v>23</v>
      </c>
    </row>
    <row r="69" spans="1:6" x14ac:dyDescent="0.25">
      <c r="A69" s="12" t="s">
        <v>548</v>
      </c>
      <c r="B69" s="13" t="s">
        <v>549</v>
      </c>
      <c r="C69" s="14" t="s">
        <v>177</v>
      </c>
      <c r="D69" s="14" t="s">
        <v>21</v>
      </c>
      <c r="E69" s="15" t="s">
        <v>22</v>
      </c>
      <c r="F69" s="15" t="s">
        <v>23</v>
      </c>
    </row>
    <row r="70" spans="1:6" x14ac:dyDescent="0.25">
      <c r="A70" s="12" t="s">
        <v>550</v>
      </c>
      <c r="B70" s="13" t="s">
        <v>551</v>
      </c>
      <c r="C70" s="14" t="s">
        <v>177</v>
      </c>
      <c r="D70" s="14" t="s">
        <v>21</v>
      </c>
      <c r="E70" s="15" t="s">
        <v>22</v>
      </c>
      <c r="F70" s="15" t="s">
        <v>23</v>
      </c>
    </row>
    <row r="71" spans="1:6" x14ac:dyDescent="0.25">
      <c r="A71" s="12" t="s">
        <v>552</v>
      </c>
      <c r="B71" s="13" t="s">
        <v>553</v>
      </c>
      <c r="C71" s="14" t="s">
        <v>223</v>
      </c>
      <c r="D71" s="14" t="s">
        <v>21</v>
      </c>
      <c r="E71" s="15" t="s">
        <v>22</v>
      </c>
      <c r="F71" s="15" t="s">
        <v>23</v>
      </c>
    </row>
    <row r="72" spans="1:6" x14ac:dyDescent="0.25">
      <c r="A72" s="12" t="s">
        <v>554</v>
      </c>
      <c r="B72" s="13" t="s">
        <v>555</v>
      </c>
      <c r="C72" s="14" t="s">
        <v>465</v>
      </c>
      <c r="D72" s="14" t="s">
        <v>21</v>
      </c>
      <c r="E72" s="15" t="s">
        <v>22</v>
      </c>
      <c r="F72" s="15" t="s">
        <v>23</v>
      </c>
    </row>
    <row r="73" spans="1:6" x14ac:dyDescent="0.25">
      <c r="A73" s="12" t="s">
        <v>556</v>
      </c>
      <c r="B73" s="13" t="s">
        <v>557</v>
      </c>
      <c r="C73" s="14" t="s">
        <v>177</v>
      </c>
      <c r="D73" s="14" t="s">
        <v>558</v>
      </c>
      <c r="E73" s="15" t="s">
        <v>22</v>
      </c>
      <c r="F73" s="15" t="s">
        <v>23</v>
      </c>
    </row>
    <row r="74" spans="2:6" s="2" customFormat="1" x14ac:dyDescent="0.25">
      <c r="B74" s="2" t="s">
        <v>559</v>
      </c>
      <c r="F74" s="18">
        <f>IF(SUM(F10:F73)=0,"",SUM(F10:F73))</f>
        <v>14850</v>
      </c>
    </row>
  </sheetData>
  <pageSetup paperSize="9" orientation="portrait" fitToWidth="1" fitToHeight="0"/>
  <headerFooter>
    <oddFooter>&amp;L&amp;8Generated with Ground Intel&amp;R&amp;8Page &amp;P of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560</v>
      </c>
      <c r="B9" s="5" t="s">
        <v>561</v>
      </c>
    </row>
    <row r="10" spans="2:2" s="2" customFormat="1" x14ac:dyDescent="0.25">
      <c r="B10" s="5" t="s">
        <v>562</v>
      </c>
    </row>
    <row r="11" spans="1:6" x14ac:dyDescent="0.25">
      <c r="A11" s="12" t="s">
        <v>563</v>
      </c>
      <c r="B11" s="13" t="s">
        <v>564</v>
      </c>
      <c r="C11" s="14" t="s">
        <v>78</v>
      </c>
      <c r="D11" s="14" t="s">
        <v>21</v>
      </c>
      <c r="E11" s="15" t="s">
        <v>22</v>
      </c>
      <c r="F11" s="15" t="s">
        <v>23</v>
      </c>
    </row>
    <row r="12" spans="1:6" x14ac:dyDescent="0.25">
      <c r="A12" s="12" t="s">
        <v>565</v>
      </c>
      <c r="B12" s="13" t="s">
        <v>566</v>
      </c>
      <c r="C12" s="14" t="s">
        <v>78</v>
      </c>
      <c r="D12" s="16">
        <v>549</v>
      </c>
      <c r="E12" s="17">
        <v>3</v>
      </c>
      <c r="F12" s="17">
        <f>IF(ISNUMBER(E12),D12*E12,"")</f>
        <v>1647</v>
      </c>
    </row>
    <row r="13" spans="1:6" x14ac:dyDescent="0.25">
      <c r="A13" s="12" t="s">
        <v>567</v>
      </c>
      <c r="B13" s="13" t="s">
        <v>568</v>
      </c>
      <c r="C13" s="14" t="s">
        <v>78</v>
      </c>
      <c r="D13" s="16">
        <v>549</v>
      </c>
      <c r="E13" s="17">
        <v>3</v>
      </c>
      <c r="F13" s="17">
        <f>IF(ISNUMBER(E13),D13*E13,"")</f>
        <v>1647</v>
      </c>
    </row>
    <row r="14" spans="1:6" x14ac:dyDescent="0.25">
      <c r="A14" s="12" t="s">
        <v>569</v>
      </c>
      <c r="B14" s="13" t="s">
        <v>570</v>
      </c>
      <c r="C14" s="14" t="s">
        <v>78</v>
      </c>
      <c r="D14" s="16">
        <v>55</v>
      </c>
      <c r="E14" s="17">
        <v>5</v>
      </c>
      <c r="F14" s="17">
        <f>IF(ISNUMBER(E14),D14*E14,"")</f>
        <v>275</v>
      </c>
    </row>
    <row r="15" spans="1:6" x14ac:dyDescent="0.25">
      <c r="A15" s="12" t="s">
        <v>571</v>
      </c>
      <c r="B15" s="13" t="s">
        <v>572</v>
      </c>
      <c r="C15" s="14" t="s">
        <v>78</v>
      </c>
      <c r="D15" s="16">
        <v>86</v>
      </c>
      <c r="E15" s="17">
        <v>20</v>
      </c>
      <c r="F15" s="17">
        <f>IF(ISNUMBER(E15),D15*E15,"")</f>
        <v>1720</v>
      </c>
    </row>
    <row r="16" spans="1:6" x14ac:dyDescent="0.25">
      <c r="A16" s="12" t="s">
        <v>573</v>
      </c>
      <c r="B16" s="13" t="s">
        <v>574</v>
      </c>
      <c r="C16" s="14" t="s">
        <v>78</v>
      </c>
      <c r="D16" s="16">
        <v>86</v>
      </c>
      <c r="E16" s="17">
        <v>20</v>
      </c>
      <c r="F16" s="17">
        <f>IF(ISNUMBER(E16),D16*E16,"")</f>
        <v>1720</v>
      </c>
    </row>
    <row r="17" spans="1:6" x14ac:dyDescent="0.25">
      <c r="A17" s="12" t="s">
        <v>575</v>
      </c>
      <c r="B17" s="13" t="s">
        <v>576</v>
      </c>
      <c r="C17" s="14" t="s">
        <v>78</v>
      </c>
      <c r="D17" s="14" t="s">
        <v>21</v>
      </c>
      <c r="E17" s="15" t="s">
        <v>22</v>
      </c>
      <c r="F17" s="15" t="s">
        <v>23</v>
      </c>
    </row>
    <row r="18" spans="1:6" x14ac:dyDescent="0.25">
      <c r="A18" s="6" t="s">
        <v>577</v>
      </c>
      <c r="B18" s="7" t="s">
        <v>578</v>
      </c>
      <c r="C18" s="8" t="s">
        <v>78</v>
      </c>
      <c r="D18" s="9">
        <v>1</v>
      </c>
      <c r="E18" s="10" t="s">
        <v>16</v>
      </c>
      <c r="F18" s="11" t="str">
        <f>IF(ISNUMBER(E18),D18*E18,"")</f>
        <v/>
      </c>
    </row>
    <row r="19" spans="1:6" x14ac:dyDescent="0.25">
      <c r="A19" s="6" t="s">
        <v>579</v>
      </c>
      <c r="B19" s="7" t="s">
        <v>580</v>
      </c>
      <c r="C19" s="8" t="s">
        <v>78</v>
      </c>
      <c r="D19" s="9">
        <v>1</v>
      </c>
      <c r="E19" s="10" t="s">
        <v>16</v>
      </c>
      <c r="F19" s="11" t="str">
        <f>IF(ISNUMBER(E19),D19*E19,"")</f>
        <v/>
      </c>
    </row>
    <row r="20" spans="1:6" x14ac:dyDescent="0.25">
      <c r="A20" s="12" t="s">
        <v>581</v>
      </c>
      <c r="B20" s="13" t="s">
        <v>582</v>
      </c>
      <c r="C20" s="14" t="s">
        <v>78</v>
      </c>
      <c r="D20" s="14" t="s">
        <v>21</v>
      </c>
      <c r="E20" s="15" t="s">
        <v>22</v>
      </c>
      <c r="F20" s="15" t="s">
        <v>23</v>
      </c>
    </row>
    <row r="21" spans="1:6" x14ac:dyDescent="0.25">
      <c r="A21" s="12" t="s">
        <v>583</v>
      </c>
      <c r="B21" s="13" t="s">
        <v>584</v>
      </c>
      <c r="C21" s="14" t="s">
        <v>78</v>
      </c>
      <c r="D21" s="14" t="s">
        <v>21</v>
      </c>
      <c r="E21" s="15" t="s">
        <v>22</v>
      </c>
      <c r="F21" s="15" t="s">
        <v>23</v>
      </c>
    </row>
    <row r="22" spans="1:6" x14ac:dyDescent="0.25">
      <c r="A22" s="12" t="s">
        <v>585</v>
      </c>
      <c r="B22" s="13" t="s">
        <v>586</v>
      </c>
      <c r="C22" s="14" t="s">
        <v>78</v>
      </c>
      <c r="D22" s="14" t="s">
        <v>21</v>
      </c>
      <c r="E22" s="15" t="s">
        <v>22</v>
      </c>
      <c r="F22" s="15" t="s">
        <v>23</v>
      </c>
    </row>
    <row r="23" spans="1:6" x14ac:dyDescent="0.25">
      <c r="A23" s="6" t="s">
        <v>587</v>
      </c>
      <c r="B23" s="7" t="s">
        <v>588</v>
      </c>
      <c r="C23" s="8" t="s">
        <v>78</v>
      </c>
      <c r="D23" s="9">
        <v>244</v>
      </c>
      <c r="E23" s="10" t="s">
        <v>16</v>
      </c>
      <c r="F23" s="11" t="str">
        <f>IF(ISNUMBER(E23),D23*E23,"")</f>
        <v/>
      </c>
    </row>
    <row r="24" spans="2:2" s="2" customFormat="1" x14ac:dyDescent="0.25">
      <c r="B24" s="5" t="s">
        <v>589</v>
      </c>
    </row>
    <row r="25" spans="1:6" x14ac:dyDescent="0.25">
      <c r="A25" s="12" t="s">
        <v>590</v>
      </c>
      <c r="B25" s="13" t="s">
        <v>591</v>
      </c>
      <c r="C25" s="14" t="s">
        <v>78</v>
      </c>
      <c r="D25" s="14" t="s">
        <v>21</v>
      </c>
      <c r="E25" s="15" t="s">
        <v>22</v>
      </c>
      <c r="F25" s="15" t="s">
        <v>23</v>
      </c>
    </row>
    <row r="26" spans="1:6" x14ac:dyDescent="0.25">
      <c r="A26" s="12" t="s">
        <v>592</v>
      </c>
      <c r="B26" s="13" t="s">
        <v>593</v>
      </c>
      <c r="C26" s="14" t="s">
        <v>78</v>
      </c>
      <c r="D26" s="14" t="s">
        <v>21</v>
      </c>
      <c r="E26" s="15" t="s">
        <v>22</v>
      </c>
      <c r="F26" s="15" t="s">
        <v>23</v>
      </c>
    </row>
    <row r="27" spans="1:6" x14ac:dyDescent="0.25">
      <c r="A27" s="12" t="s">
        <v>594</v>
      </c>
      <c r="B27" s="13" t="s">
        <v>595</v>
      </c>
      <c r="C27" s="14" t="s">
        <v>78</v>
      </c>
      <c r="D27" s="14" t="s">
        <v>21</v>
      </c>
      <c r="E27" s="15" t="s">
        <v>22</v>
      </c>
      <c r="F27" s="15" t="s">
        <v>23</v>
      </c>
    </row>
    <row r="28" spans="1:6" x14ac:dyDescent="0.25">
      <c r="A28" s="12" t="s">
        <v>596</v>
      </c>
      <c r="B28" s="13" t="s">
        <v>597</v>
      </c>
      <c r="C28" s="14" t="s">
        <v>78</v>
      </c>
      <c r="D28" s="14" t="s">
        <v>21</v>
      </c>
      <c r="E28" s="15" t="s">
        <v>22</v>
      </c>
      <c r="F28" s="15" t="s">
        <v>23</v>
      </c>
    </row>
    <row r="29" spans="1:6" x14ac:dyDescent="0.25">
      <c r="A29" s="12" t="s">
        <v>598</v>
      </c>
      <c r="B29" s="13" t="s">
        <v>599</v>
      </c>
      <c r="C29" s="14" t="s">
        <v>78</v>
      </c>
      <c r="D29" s="14" t="s">
        <v>21</v>
      </c>
      <c r="E29" s="15" t="s">
        <v>22</v>
      </c>
      <c r="F29" s="15" t="s">
        <v>23</v>
      </c>
    </row>
    <row r="30" spans="1:6" x14ac:dyDescent="0.25">
      <c r="A30" s="12" t="s">
        <v>600</v>
      </c>
      <c r="B30" s="13" t="s">
        <v>601</v>
      </c>
      <c r="C30" s="14" t="s">
        <v>78</v>
      </c>
      <c r="D30" s="14" t="s">
        <v>21</v>
      </c>
      <c r="E30" s="15" t="s">
        <v>22</v>
      </c>
      <c r="F30" s="15" t="s">
        <v>23</v>
      </c>
    </row>
    <row r="31" spans="2:2" s="20" customFormat="1" x14ac:dyDescent="0.25">
      <c r="B31" s="21" t="s">
        <v>602</v>
      </c>
    </row>
    <row r="32" spans="2:6" s="2" customFormat="1" x14ac:dyDescent="0.25">
      <c r="B32" s="2" t="s">
        <v>603</v>
      </c>
      <c r="F32" s="18">
        <f>IF(SUM(F10:F31)=0,"",SUM(F10:F31))</f>
        <v>7009</v>
      </c>
    </row>
  </sheetData>
  <pageSetup paperSize="9" orientation="portrait" fitToWidth="1" fitToHeight="0"/>
  <headerFooter>
    <oddFooter>&amp;L&amp;8Generated with Ground Intel&amp;R&amp;8Page &amp;P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604</v>
      </c>
      <c r="B9" s="5" t="s">
        <v>605</v>
      </c>
    </row>
    <row r="10" spans="2:2" s="2" customFormat="1" x14ac:dyDescent="0.25">
      <c r="B10" s="5" t="s">
        <v>606</v>
      </c>
    </row>
    <row r="11" spans="1:6" x14ac:dyDescent="0.25">
      <c r="A11" s="12" t="s">
        <v>607</v>
      </c>
      <c r="B11" s="13" t="s">
        <v>608</v>
      </c>
      <c r="C11" s="14" t="s">
        <v>78</v>
      </c>
      <c r="D11" s="14" t="s">
        <v>21</v>
      </c>
      <c r="E11" s="15" t="s">
        <v>22</v>
      </c>
      <c r="F11" s="15" t="s">
        <v>23</v>
      </c>
    </row>
    <row r="12" spans="1:6" x14ac:dyDescent="0.25">
      <c r="A12" s="12" t="s">
        <v>609</v>
      </c>
      <c r="B12" s="13" t="s">
        <v>610</v>
      </c>
      <c r="C12" s="14" t="s">
        <v>78</v>
      </c>
      <c r="D12" s="14" t="s">
        <v>21</v>
      </c>
      <c r="E12" s="15" t="s">
        <v>22</v>
      </c>
      <c r="F12" s="15" t="s">
        <v>23</v>
      </c>
    </row>
    <row r="13" spans="1:6" x14ac:dyDescent="0.25">
      <c r="A13" s="12" t="s">
        <v>611</v>
      </c>
      <c r="B13" s="13" t="s">
        <v>612</v>
      </c>
      <c r="C13" s="14" t="s">
        <v>180</v>
      </c>
      <c r="D13" s="14" t="s">
        <v>21</v>
      </c>
      <c r="E13" s="15" t="s">
        <v>22</v>
      </c>
      <c r="F13" s="15" t="s">
        <v>23</v>
      </c>
    </row>
    <row r="14" spans="1:6" x14ac:dyDescent="0.25">
      <c r="A14" s="12" t="s">
        <v>613</v>
      </c>
      <c r="B14" s="13" t="s">
        <v>614</v>
      </c>
      <c r="C14" s="14" t="s">
        <v>180</v>
      </c>
      <c r="D14" s="14" t="s">
        <v>21</v>
      </c>
      <c r="E14" s="15" t="s">
        <v>22</v>
      </c>
      <c r="F14" s="15" t="s">
        <v>23</v>
      </c>
    </row>
    <row r="15" spans="1:6" x14ac:dyDescent="0.25">
      <c r="A15" s="12" t="s">
        <v>615</v>
      </c>
      <c r="B15" s="13" t="s">
        <v>616</v>
      </c>
      <c r="C15" s="14" t="s">
        <v>180</v>
      </c>
      <c r="D15" s="14" t="s">
        <v>21</v>
      </c>
      <c r="E15" s="15" t="s">
        <v>22</v>
      </c>
      <c r="F15" s="15" t="s">
        <v>23</v>
      </c>
    </row>
    <row r="16" spans="1:6" x14ac:dyDescent="0.25">
      <c r="A16" s="12" t="s">
        <v>617</v>
      </c>
      <c r="B16" s="13" t="s">
        <v>618</v>
      </c>
      <c r="C16" s="14" t="s">
        <v>191</v>
      </c>
      <c r="D16" s="14" t="s">
        <v>21</v>
      </c>
      <c r="E16" s="15" t="s">
        <v>22</v>
      </c>
      <c r="F16" s="15" t="s">
        <v>23</v>
      </c>
    </row>
    <row r="17" spans="1:6" x14ac:dyDescent="0.25">
      <c r="A17" s="12" t="s">
        <v>619</v>
      </c>
      <c r="B17" s="13" t="s">
        <v>620</v>
      </c>
      <c r="C17" s="14" t="s">
        <v>249</v>
      </c>
      <c r="D17" s="14" t="s">
        <v>21</v>
      </c>
      <c r="E17" s="15" t="s">
        <v>22</v>
      </c>
      <c r="F17" s="15" t="s">
        <v>23</v>
      </c>
    </row>
    <row r="18" spans="2:2" s="2" customFormat="1" x14ac:dyDescent="0.25">
      <c r="B18" s="5" t="s">
        <v>621</v>
      </c>
    </row>
    <row r="19" spans="1:6" x14ac:dyDescent="0.25">
      <c r="A19" s="6" t="s">
        <v>622</v>
      </c>
      <c r="B19" s="7" t="s">
        <v>623</v>
      </c>
      <c r="C19" s="8" t="s">
        <v>78</v>
      </c>
      <c r="D19" s="9">
        <v>9</v>
      </c>
      <c r="E19" s="10" t="s">
        <v>16</v>
      </c>
      <c r="F19" s="11" t="str">
        <f>IF(ISNUMBER(E19),D19*E19,"")</f>
        <v/>
      </c>
    </row>
    <row r="20" spans="1:6" x14ac:dyDescent="0.25">
      <c r="A20" s="12" t="s">
        <v>624</v>
      </c>
      <c r="B20" s="13" t="s">
        <v>625</v>
      </c>
      <c r="C20" s="14" t="s">
        <v>78</v>
      </c>
      <c r="D20" s="14" t="s">
        <v>21</v>
      </c>
      <c r="E20" s="15" t="s">
        <v>22</v>
      </c>
      <c r="F20" s="15" t="s">
        <v>23</v>
      </c>
    </row>
    <row r="21" spans="1:6" x14ac:dyDescent="0.25">
      <c r="A21" s="6" t="s">
        <v>626</v>
      </c>
      <c r="B21" s="7" t="s">
        <v>627</v>
      </c>
      <c r="C21" s="8" t="s">
        <v>180</v>
      </c>
      <c r="D21" s="9">
        <v>54</v>
      </c>
      <c r="E21" s="10" t="s">
        <v>16</v>
      </c>
      <c r="F21" s="11" t="str">
        <f>IF(ISNUMBER(E21),D21*E21,"")</f>
        <v/>
      </c>
    </row>
    <row r="22" spans="1:6" x14ac:dyDescent="0.25">
      <c r="A22" s="12" t="s">
        <v>628</v>
      </c>
      <c r="B22" s="13" t="s">
        <v>629</v>
      </c>
      <c r="C22" s="14" t="s">
        <v>180</v>
      </c>
      <c r="D22" s="14" t="s">
        <v>21</v>
      </c>
      <c r="E22" s="15" t="s">
        <v>22</v>
      </c>
      <c r="F22" s="15" t="s">
        <v>23</v>
      </c>
    </row>
    <row r="23" spans="1:6" x14ac:dyDescent="0.25">
      <c r="A23" s="12" t="s">
        <v>630</v>
      </c>
      <c r="B23" s="13" t="s">
        <v>631</v>
      </c>
      <c r="C23" s="14" t="s">
        <v>180</v>
      </c>
      <c r="D23" s="14" t="s">
        <v>21</v>
      </c>
      <c r="E23" s="15" t="s">
        <v>22</v>
      </c>
      <c r="F23" s="15" t="s">
        <v>23</v>
      </c>
    </row>
    <row r="24" spans="1:6" x14ac:dyDescent="0.25">
      <c r="A24" s="12" t="s">
        <v>632</v>
      </c>
      <c r="B24" s="13" t="s">
        <v>633</v>
      </c>
      <c r="C24" s="14" t="s">
        <v>180</v>
      </c>
      <c r="D24" s="14" t="s">
        <v>21</v>
      </c>
      <c r="E24" s="15" t="s">
        <v>22</v>
      </c>
      <c r="F24" s="15" t="s">
        <v>23</v>
      </c>
    </row>
    <row r="25" spans="1:6" x14ac:dyDescent="0.25">
      <c r="A25" s="6" t="s">
        <v>634</v>
      </c>
      <c r="B25" s="7" t="s">
        <v>635</v>
      </c>
      <c r="C25" s="8" t="s">
        <v>180</v>
      </c>
      <c r="D25" s="9">
        <v>54</v>
      </c>
      <c r="E25" s="10" t="s">
        <v>16</v>
      </c>
      <c r="F25" s="11" t="str">
        <f>IF(ISNUMBER(E25),D25*E25,"")</f>
        <v/>
      </c>
    </row>
    <row r="26" spans="1:6" x14ac:dyDescent="0.25">
      <c r="A26" s="6" t="s">
        <v>636</v>
      </c>
      <c r="B26" s="7" t="s">
        <v>637</v>
      </c>
      <c r="C26" s="8" t="s">
        <v>180</v>
      </c>
      <c r="D26" s="9">
        <v>54</v>
      </c>
      <c r="E26" s="10" t="s">
        <v>16</v>
      </c>
      <c r="F26" s="11" t="str">
        <f>IF(ISNUMBER(E26),D26*E26,"")</f>
        <v/>
      </c>
    </row>
    <row r="27" spans="1:6" x14ac:dyDescent="0.25">
      <c r="A27" s="6" t="s">
        <v>638</v>
      </c>
      <c r="B27" s="7" t="s">
        <v>639</v>
      </c>
      <c r="C27" s="8" t="s">
        <v>78</v>
      </c>
      <c r="D27" s="9">
        <v>9</v>
      </c>
      <c r="E27" s="10" t="s">
        <v>16</v>
      </c>
      <c r="F27" s="11" t="str">
        <f>IF(ISNUMBER(E27),D27*E27,"")</f>
        <v/>
      </c>
    </row>
    <row r="28" spans="1:6" x14ac:dyDescent="0.25">
      <c r="A28" s="12" t="s">
        <v>640</v>
      </c>
      <c r="B28" s="13" t="s">
        <v>641</v>
      </c>
      <c r="C28" s="14" t="s">
        <v>191</v>
      </c>
      <c r="D28" s="14" t="s">
        <v>21</v>
      </c>
      <c r="E28" s="15" t="s">
        <v>22</v>
      </c>
      <c r="F28" s="15" t="s">
        <v>23</v>
      </c>
    </row>
    <row r="29" spans="1:6" x14ac:dyDescent="0.25">
      <c r="A29" s="6" t="s">
        <v>642</v>
      </c>
      <c r="B29" s="7" t="s">
        <v>643</v>
      </c>
      <c r="C29" s="8" t="s">
        <v>191</v>
      </c>
      <c r="D29" s="22">
        <v>4.5</v>
      </c>
      <c r="E29" s="10" t="s">
        <v>16</v>
      </c>
      <c r="F29" s="11" t="str">
        <f>IF(ISNUMBER(E29),D29*E29,"")</f>
        <v/>
      </c>
    </row>
    <row r="30" spans="1:6" x14ac:dyDescent="0.25">
      <c r="A30" s="12" t="s">
        <v>644</v>
      </c>
      <c r="B30" s="13" t="s">
        <v>645</v>
      </c>
      <c r="C30" s="14" t="s">
        <v>180</v>
      </c>
      <c r="D30" s="14" t="s">
        <v>21</v>
      </c>
      <c r="E30" s="15" t="s">
        <v>22</v>
      </c>
      <c r="F30" s="15" t="s">
        <v>23</v>
      </c>
    </row>
    <row r="31" spans="1:6" x14ac:dyDescent="0.25">
      <c r="A31" s="12" t="s">
        <v>646</v>
      </c>
      <c r="B31" s="13" t="s">
        <v>647</v>
      </c>
      <c r="C31" s="14" t="s">
        <v>78</v>
      </c>
      <c r="D31" s="14" t="s">
        <v>21</v>
      </c>
      <c r="E31" s="15" t="s">
        <v>22</v>
      </c>
      <c r="F31" s="15" t="s">
        <v>23</v>
      </c>
    </row>
    <row r="32" spans="1:6" x14ac:dyDescent="0.25">
      <c r="A32" s="12" t="s">
        <v>648</v>
      </c>
      <c r="B32" s="13" t="s">
        <v>649</v>
      </c>
      <c r="C32" s="14" t="s">
        <v>78</v>
      </c>
      <c r="D32" s="14" t="s">
        <v>21</v>
      </c>
      <c r="E32" s="15" t="s">
        <v>22</v>
      </c>
      <c r="F32" s="15" t="s">
        <v>23</v>
      </c>
    </row>
    <row r="33" spans="1:6" x14ac:dyDescent="0.25">
      <c r="A33" s="12" t="s">
        <v>650</v>
      </c>
      <c r="B33" s="13" t="s">
        <v>651</v>
      </c>
      <c r="C33" s="14" t="s">
        <v>191</v>
      </c>
      <c r="D33" s="14" t="s">
        <v>21</v>
      </c>
      <c r="E33" s="15" t="s">
        <v>22</v>
      </c>
      <c r="F33" s="15" t="s">
        <v>23</v>
      </c>
    </row>
    <row r="34" spans="2:2" s="2" customFormat="1" x14ac:dyDescent="0.25">
      <c r="B34" s="5" t="s">
        <v>652</v>
      </c>
    </row>
    <row r="35" spans="1:6" x14ac:dyDescent="0.25">
      <c r="A35" s="6" t="s">
        <v>653</v>
      </c>
      <c r="B35" s="7" t="s">
        <v>654</v>
      </c>
      <c r="C35" s="8" t="s">
        <v>78</v>
      </c>
      <c r="D35" s="9">
        <v>9</v>
      </c>
      <c r="E35" s="10" t="s">
        <v>16</v>
      </c>
      <c r="F35" s="11" t="str">
        <f>IF(ISNUMBER(E35),D35*E35,"")</f>
        <v/>
      </c>
    </row>
    <row r="36" spans="1:6" x14ac:dyDescent="0.25">
      <c r="A36" s="6" t="s">
        <v>655</v>
      </c>
      <c r="B36" s="7" t="s">
        <v>656</v>
      </c>
      <c r="C36" s="8" t="s">
        <v>180</v>
      </c>
      <c r="D36" s="9">
        <v>45</v>
      </c>
      <c r="E36" s="10" t="s">
        <v>16</v>
      </c>
      <c r="F36" s="11" t="str">
        <f>IF(ISNUMBER(E36),D36*E36,"")</f>
        <v/>
      </c>
    </row>
    <row r="37" spans="2:6" s="2" customFormat="1" x14ac:dyDescent="0.25">
      <c r="B37" s="2" t="s">
        <v>657</v>
      </c>
      <c r="F37" s="18" t="str">
        <f>IF(SUM(F10:F36)=0,"",SUM(F10:F36))</f>
        <v/>
      </c>
    </row>
  </sheetData>
  <pageSetup paperSize="9" orientation="portrait" fitToWidth="1" fitToHeight="0"/>
  <headerFooter>
    <oddFooter>&amp;L&amp;8Generated with Ground Intel&amp;R&amp;8Page &amp;P of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658</v>
      </c>
      <c r="B9" s="5" t="s">
        <v>659</v>
      </c>
    </row>
    <row r="10" spans="2:2" s="2" customFormat="1" x14ac:dyDescent="0.25">
      <c r="B10" s="5" t="s">
        <v>660</v>
      </c>
    </row>
    <row r="11" spans="1:6" x14ac:dyDescent="0.25">
      <c r="A11" s="12" t="s">
        <v>661</v>
      </c>
      <c r="B11" s="13" t="s">
        <v>662</v>
      </c>
      <c r="C11" s="14" t="s">
        <v>223</v>
      </c>
      <c r="D11" s="14" t="s">
        <v>21</v>
      </c>
      <c r="E11" s="15" t="s">
        <v>22</v>
      </c>
      <c r="F11" s="15" t="s">
        <v>23</v>
      </c>
    </row>
    <row r="12" spans="1:6" x14ac:dyDescent="0.25">
      <c r="A12" s="12" t="s">
        <v>663</v>
      </c>
      <c r="B12" s="13" t="s">
        <v>664</v>
      </c>
      <c r="C12" s="14" t="s">
        <v>465</v>
      </c>
      <c r="D12" s="14" t="s">
        <v>21</v>
      </c>
      <c r="E12" s="15" t="s">
        <v>22</v>
      </c>
      <c r="F12" s="15" t="s">
        <v>23</v>
      </c>
    </row>
    <row r="13" spans="1:6" x14ac:dyDescent="0.25">
      <c r="A13" s="12" t="s">
        <v>665</v>
      </c>
      <c r="B13" s="13" t="s">
        <v>666</v>
      </c>
      <c r="C13" s="14" t="s">
        <v>465</v>
      </c>
      <c r="D13" s="16">
        <v>5039</v>
      </c>
      <c r="E13" s="17">
        <v>7</v>
      </c>
      <c r="F13" s="17">
        <f>IF(ISNUMBER(E13),D13*E13,"")</f>
        <v>35273</v>
      </c>
    </row>
    <row r="14" spans="1:6" x14ac:dyDescent="0.25">
      <c r="A14" s="12" t="s">
        <v>667</v>
      </c>
      <c r="B14" s="13" t="s">
        <v>668</v>
      </c>
      <c r="C14" s="14" t="s">
        <v>465</v>
      </c>
      <c r="D14" s="14" t="s">
        <v>21</v>
      </c>
      <c r="E14" s="15" t="s">
        <v>22</v>
      </c>
      <c r="F14" s="15" t="s">
        <v>23</v>
      </c>
    </row>
    <row r="15" spans="1:6" x14ac:dyDescent="0.25">
      <c r="A15" s="12" t="s">
        <v>669</v>
      </c>
      <c r="B15" s="13" t="s">
        <v>670</v>
      </c>
      <c r="C15" s="14" t="s">
        <v>465</v>
      </c>
      <c r="D15" s="14" t="s">
        <v>21</v>
      </c>
      <c r="E15" s="15" t="s">
        <v>22</v>
      </c>
      <c r="F15" s="15" t="s">
        <v>23</v>
      </c>
    </row>
    <row r="16" spans="2:2" s="2" customFormat="1" x14ac:dyDescent="0.25">
      <c r="B16" s="5" t="s">
        <v>671</v>
      </c>
    </row>
    <row r="17" spans="1:6" x14ac:dyDescent="0.25">
      <c r="A17" s="12" t="s">
        <v>672</v>
      </c>
      <c r="B17" s="13" t="s">
        <v>673</v>
      </c>
      <c r="C17" s="14" t="s">
        <v>15</v>
      </c>
      <c r="D17" s="14" t="s">
        <v>21</v>
      </c>
      <c r="E17" s="15" t="s">
        <v>22</v>
      </c>
      <c r="F17" s="15" t="s">
        <v>23</v>
      </c>
    </row>
    <row r="18" spans="1:6" x14ac:dyDescent="0.25">
      <c r="A18" s="12" t="s">
        <v>674</v>
      </c>
      <c r="B18" s="13" t="s">
        <v>675</v>
      </c>
      <c r="C18" s="14" t="s">
        <v>180</v>
      </c>
      <c r="D18" s="14" t="s">
        <v>21</v>
      </c>
      <c r="E18" s="15" t="s">
        <v>22</v>
      </c>
      <c r="F18" s="15" t="s">
        <v>23</v>
      </c>
    </row>
    <row r="19" spans="1:6" x14ac:dyDescent="0.25">
      <c r="A19" s="12" t="s">
        <v>676</v>
      </c>
      <c r="B19" s="13" t="s">
        <v>677</v>
      </c>
      <c r="C19" s="14" t="s">
        <v>78</v>
      </c>
      <c r="D19" s="14" t="s">
        <v>21</v>
      </c>
      <c r="E19" s="15" t="s">
        <v>22</v>
      </c>
      <c r="F19" s="15" t="s">
        <v>23</v>
      </c>
    </row>
    <row r="20" spans="2:2" s="2" customFormat="1" x14ac:dyDescent="0.25">
      <c r="B20" s="5" t="s">
        <v>678</v>
      </c>
    </row>
    <row r="21" spans="1:6" x14ac:dyDescent="0.25">
      <c r="A21" s="12" t="s">
        <v>679</v>
      </c>
      <c r="B21" s="13" t="s">
        <v>680</v>
      </c>
      <c r="C21" s="14" t="s">
        <v>15</v>
      </c>
      <c r="D21" s="14" t="s">
        <v>21</v>
      </c>
      <c r="E21" s="15" t="s">
        <v>22</v>
      </c>
      <c r="F21" s="15" t="s">
        <v>23</v>
      </c>
    </row>
    <row r="22" spans="1:6" x14ac:dyDescent="0.25">
      <c r="A22" s="12" t="s">
        <v>681</v>
      </c>
      <c r="B22" s="13" t="s">
        <v>682</v>
      </c>
      <c r="C22" s="14" t="s">
        <v>249</v>
      </c>
      <c r="D22" s="14" t="s">
        <v>21</v>
      </c>
      <c r="E22" s="15" t="s">
        <v>22</v>
      </c>
      <c r="F22" s="15" t="s">
        <v>23</v>
      </c>
    </row>
    <row r="23" spans="2:2" s="2" customFormat="1" x14ac:dyDescent="0.25">
      <c r="B23" s="5" t="s">
        <v>652</v>
      </c>
    </row>
    <row r="24" spans="1:6" x14ac:dyDescent="0.25">
      <c r="A24" s="6" t="s">
        <v>683</v>
      </c>
      <c r="B24" s="7" t="s">
        <v>684</v>
      </c>
      <c r="C24" s="8" t="s">
        <v>78</v>
      </c>
      <c r="D24" s="9">
        <v>4</v>
      </c>
      <c r="E24" s="10" t="s">
        <v>16</v>
      </c>
      <c r="F24" s="11" t="str">
        <f>IF(ISNUMBER(E24),D24*E24,"")</f>
        <v/>
      </c>
    </row>
    <row r="25" spans="2:6" s="2" customFormat="1" x14ac:dyDescent="0.25">
      <c r="B25" s="2" t="s">
        <v>685</v>
      </c>
      <c r="F25" s="18">
        <f>IF(SUM(F10:F24)=0,"",SUM(F10:F24))</f>
        <v>35273</v>
      </c>
    </row>
  </sheetData>
  <pageSetup paperSize="9" orientation="portrait" fitToWidth="1" fitToHeight="0"/>
  <headerFooter>
    <oddFooter>&amp;L&amp;8Generated with Ground Intel&amp;R&amp;8Page &amp;P of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686</v>
      </c>
      <c r="B9" s="5" t="s">
        <v>687</v>
      </c>
    </row>
    <row r="10" spans="1:6" x14ac:dyDescent="0.25">
      <c r="A10" s="12" t="s">
        <v>688</v>
      </c>
      <c r="B10" s="13" t="s">
        <v>689</v>
      </c>
      <c r="C10" s="14" t="s">
        <v>78</v>
      </c>
      <c r="D10" s="16">
        <v>426</v>
      </c>
      <c r="E10" s="17">
        <v>20</v>
      </c>
      <c r="F10" s="17">
        <f>IF(ISNUMBER(E10),D10*E10,"")</f>
        <v>8520</v>
      </c>
    </row>
    <row r="11" spans="1:6" x14ac:dyDescent="0.25">
      <c r="A11" s="12" t="s">
        <v>690</v>
      </c>
      <c r="B11" s="13" t="s">
        <v>691</v>
      </c>
      <c r="C11" s="14" t="s">
        <v>78</v>
      </c>
      <c r="D11" s="16">
        <v>3</v>
      </c>
      <c r="E11" s="17">
        <v>25</v>
      </c>
      <c r="F11" s="17">
        <f>IF(ISNUMBER(E11),D11*E11,"")</f>
        <v>75</v>
      </c>
    </row>
    <row r="12" spans="1:6" x14ac:dyDescent="0.25">
      <c r="A12" s="12" t="s">
        <v>692</v>
      </c>
      <c r="B12" s="13" t="s">
        <v>693</v>
      </c>
      <c r="C12" s="14" t="s">
        <v>78</v>
      </c>
      <c r="D12" s="14" t="s">
        <v>21</v>
      </c>
      <c r="E12" s="15" t="s">
        <v>22</v>
      </c>
      <c r="F12" s="15" t="s">
        <v>23</v>
      </c>
    </row>
    <row r="13" spans="1:6" x14ac:dyDescent="0.25">
      <c r="A13" s="12" t="s">
        <v>694</v>
      </c>
      <c r="B13" s="13" t="s">
        <v>695</v>
      </c>
      <c r="C13" s="14" t="s">
        <v>78</v>
      </c>
      <c r="D13" s="14" t="s">
        <v>21</v>
      </c>
      <c r="E13" s="15" t="s">
        <v>22</v>
      </c>
      <c r="F13" s="15" t="s">
        <v>23</v>
      </c>
    </row>
    <row r="14" spans="1:6" x14ac:dyDescent="0.25">
      <c r="A14" s="12" t="s">
        <v>696</v>
      </c>
      <c r="B14" s="13" t="s">
        <v>697</v>
      </c>
      <c r="C14" s="14" t="s">
        <v>78</v>
      </c>
      <c r="D14" s="14" t="s">
        <v>21</v>
      </c>
      <c r="E14" s="15" t="s">
        <v>22</v>
      </c>
      <c r="F14" s="15" t="s">
        <v>23</v>
      </c>
    </row>
    <row r="15" spans="1:6" x14ac:dyDescent="0.25">
      <c r="A15" s="12" t="s">
        <v>698</v>
      </c>
      <c r="B15" s="13" t="s">
        <v>699</v>
      </c>
      <c r="C15" s="14" t="s">
        <v>78</v>
      </c>
      <c r="D15" s="14" t="s">
        <v>21</v>
      </c>
      <c r="E15" s="15" t="s">
        <v>22</v>
      </c>
      <c r="F15" s="15" t="s">
        <v>23</v>
      </c>
    </row>
    <row r="16" spans="1:6" x14ac:dyDescent="0.25">
      <c r="A16" s="12" t="s">
        <v>700</v>
      </c>
      <c r="B16" s="13" t="s">
        <v>701</v>
      </c>
      <c r="C16" s="14" t="s">
        <v>78</v>
      </c>
      <c r="D16" s="14" t="s">
        <v>21</v>
      </c>
      <c r="E16" s="15" t="s">
        <v>22</v>
      </c>
      <c r="F16" s="15" t="s">
        <v>23</v>
      </c>
    </row>
    <row r="17" spans="1:6" x14ac:dyDescent="0.25">
      <c r="A17" s="12" t="s">
        <v>702</v>
      </c>
      <c r="B17" s="13" t="s">
        <v>703</v>
      </c>
      <c r="C17" s="14" t="s">
        <v>78</v>
      </c>
      <c r="D17" s="14" t="s">
        <v>21</v>
      </c>
      <c r="E17" s="15" t="s">
        <v>22</v>
      </c>
      <c r="F17" s="15" t="s">
        <v>23</v>
      </c>
    </row>
    <row r="18" spans="1:6" x14ac:dyDescent="0.25">
      <c r="A18" s="12" t="s">
        <v>704</v>
      </c>
      <c r="B18" s="13" t="s">
        <v>705</v>
      </c>
      <c r="C18" s="14" t="s">
        <v>78</v>
      </c>
      <c r="D18" s="14" t="s">
        <v>21</v>
      </c>
      <c r="E18" s="15" t="s">
        <v>22</v>
      </c>
      <c r="F18" s="15" t="s">
        <v>23</v>
      </c>
    </row>
    <row r="19" spans="1:6" x14ac:dyDescent="0.25">
      <c r="A19" s="12" t="s">
        <v>706</v>
      </c>
      <c r="B19" s="13" t="s">
        <v>707</v>
      </c>
      <c r="C19" s="14" t="s">
        <v>78</v>
      </c>
      <c r="D19" s="14" t="s">
        <v>21</v>
      </c>
      <c r="E19" s="15" t="s">
        <v>22</v>
      </c>
      <c r="F19" s="15" t="s">
        <v>23</v>
      </c>
    </row>
    <row r="20" spans="1:6" x14ac:dyDescent="0.25">
      <c r="A20" s="12" t="s">
        <v>708</v>
      </c>
      <c r="B20" s="13" t="s">
        <v>709</v>
      </c>
      <c r="C20" s="14" t="s">
        <v>78</v>
      </c>
      <c r="D20" s="14" t="s">
        <v>21</v>
      </c>
      <c r="E20" s="15" t="s">
        <v>22</v>
      </c>
      <c r="F20" s="15" t="s">
        <v>23</v>
      </c>
    </row>
    <row r="21" spans="1:6" x14ac:dyDescent="0.25">
      <c r="A21" s="12" t="s">
        <v>710</v>
      </c>
      <c r="B21" s="13" t="s">
        <v>711</v>
      </c>
      <c r="C21" s="14" t="s">
        <v>78</v>
      </c>
      <c r="D21" s="14" t="s">
        <v>21</v>
      </c>
      <c r="E21" s="15" t="s">
        <v>22</v>
      </c>
      <c r="F21" s="15" t="s">
        <v>23</v>
      </c>
    </row>
    <row r="22" spans="1:6" x14ac:dyDescent="0.25">
      <c r="A22" s="12" t="s">
        <v>712</v>
      </c>
      <c r="B22" s="13" t="s">
        <v>713</v>
      </c>
      <c r="C22" s="14" t="s">
        <v>78</v>
      </c>
      <c r="D22" s="14" t="s">
        <v>21</v>
      </c>
      <c r="E22" s="15" t="s">
        <v>22</v>
      </c>
      <c r="F22" s="15" t="s">
        <v>23</v>
      </c>
    </row>
    <row r="23" spans="1:6" x14ac:dyDescent="0.25">
      <c r="A23" s="12" t="s">
        <v>714</v>
      </c>
      <c r="B23" s="13" t="s">
        <v>715</v>
      </c>
      <c r="C23" s="14" t="s">
        <v>78</v>
      </c>
      <c r="D23" s="14" t="s">
        <v>21</v>
      </c>
      <c r="E23" s="15" t="s">
        <v>22</v>
      </c>
      <c r="F23" s="15" t="s">
        <v>23</v>
      </c>
    </row>
    <row r="24" spans="1:6" x14ac:dyDescent="0.25">
      <c r="A24" s="12" t="s">
        <v>716</v>
      </c>
      <c r="B24" s="13" t="s">
        <v>717</v>
      </c>
      <c r="C24" s="14" t="s">
        <v>249</v>
      </c>
      <c r="D24" s="14" t="s">
        <v>21</v>
      </c>
      <c r="E24" s="15" t="s">
        <v>22</v>
      </c>
      <c r="F24" s="15" t="s">
        <v>23</v>
      </c>
    </row>
    <row r="25" spans="1:6" x14ac:dyDescent="0.25">
      <c r="A25" s="12" t="s">
        <v>718</v>
      </c>
      <c r="B25" s="13" t="s">
        <v>719</v>
      </c>
      <c r="C25" s="14" t="s">
        <v>78</v>
      </c>
      <c r="D25" s="14" t="s">
        <v>21</v>
      </c>
      <c r="E25" s="15" t="s">
        <v>22</v>
      </c>
      <c r="F25" s="15" t="s">
        <v>23</v>
      </c>
    </row>
    <row r="26" spans="1:6" x14ac:dyDescent="0.25">
      <c r="A26" s="6" t="s">
        <v>720</v>
      </c>
      <c r="B26" s="7" t="s">
        <v>721</v>
      </c>
      <c r="C26" s="8" t="s">
        <v>78</v>
      </c>
      <c r="D26" s="9">
        <v>19</v>
      </c>
      <c r="E26" s="10" t="s">
        <v>16</v>
      </c>
      <c r="F26" s="11" t="str">
        <f>IF(ISNUMBER(E26),D26*E26,"")</f>
        <v/>
      </c>
    </row>
    <row r="27" spans="1:6" x14ac:dyDescent="0.25">
      <c r="A27" s="12" t="s">
        <v>722</v>
      </c>
      <c r="B27" s="13" t="s">
        <v>723</v>
      </c>
      <c r="C27" s="14" t="s">
        <v>78</v>
      </c>
      <c r="D27" s="14" t="s">
        <v>21</v>
      </c>
      <c r="E27" s="15" t="s">
        <v>22</v>
      </c>
      <c r="F27" s="15" t="s">
        <v>23</v>
      </c>
    </row>
    <row r="28" spans="1:6" x14ac:dyDescent="0.25">
      <c r="A28" s="12" t="s">
        <v>724</v>
      </c>
      <c r="B28" s="13" t="s">
        <v>725</v>
      </c>
      <c r="C28" s="14" t="s">
        <v>78</v>
      </c>
      <c r="D28" s="14" t="s">
        <v>726</v>
      </c>
      <c r="E28" s="15" t="s">
        <v>22</v>
      </c>
      <c r="F28" s="15" t="s">
        <v>23</v>
      </c>
    </row>
    <row r="29" spans="1:6" x14ac:dyDescent="0.25">
      <c r="A29" s="6" t="s">
        <v>727</v>
      </c>
      <c r="B29" s="7" t="s">
        <v>728</v>
      </c>
      <c r="C29" s="8" t="s">
        <v>78</v>
      </c>
      <c r="D29" s="9">
        <v>36</v>
      </c>
      <c r="E29" s="10" t="s">
        <v>16</v>
      </c>
      <c r="F29" s="11" t="str">
        <f>IF(ISNUMBER(E29),D29*E29,"")</f>
        <v/>
      </c>
    </row>
    <row r="30" spans="2:2" s="2" customFormat="1" x14ac:dyDescent="0.25">
      <c r="B30" s="5" t="s">
        <v>729</v>
      </c>
    </row>
    <row r="31" spans="1:6" x14ac:dyDescent="0.25">
      <c r="A31" s="12" t="s">
        <v>730</v>
      </c>
      <c r="B31" s="13" t="s">
        <v>731</v>
      </c>
      <c r="C31" s="14" t="s">
        <v>78</v>
      </c>
      <c r="D31" s="14" t="s">
        <v>21</v>
      </c>
      <c r="E31" s="15" t="s">
        <v>22</v>
      </c>
      <c r="F31" s="15" t="s">
        <v>23</v>
      </c>
    </row>
    <row r="32" spans="2:2" s="2" customFormat="1" x14ac:dyDescent="0.25">
      <c r="B32" s="5" t="s">
        <v>732</v>
      </c>
    </row>
    <row r="33" spans="1:6" x14ac:dyDescent="0.25">
      <c r="A33" s="6" t="s">
        <v>733</v>
      </c>
      <c r="B33" s="7" t="s">
        <v>734</v>
      </c>
      <c r="C33" s="8" t="s">
        <v>216</v>
      </c>
      <c r="D33" s="9">
        <v>30</v>
      </c>
      <c r="E33" s="10" t="s">
        <v>16</v>
      </c>
      <c r="F33" s="11" t="str">
        <f>IF(ISNUMBER(E33),D33*E33,"")</f>
        <v/>
      </c>
    </row>
    <row r="34" spans="1:6" x14ac:dyDescent="0.25">
      <c r="A34" s="12" t="s">
        <v>735</v>
      </c>
      <c r="B34" s="13" t="s">
        <v>736</v>
      </c>
      <c r="C34" s="14" t="s">
        <v>216</v>
      </c>
      <c r="D34" s="14" t="s">
        <v>21</v>
      </c>
      <c r="E34" s="15" t="s">
        <v>22</v>
      </c>
      <c r="F34" s="15" t="s">
        <v>23</v>
      </c>
    </row>
    <row r="35" spans="1:6" x14ac:dyDescent="0.25">
      <c r="A35" s="12" t="s">
        <v>737</v>
      </c>
      <c r="B35" s="13" t="s">
        <v>738</v>
      </c>
      <c r="C35" s="14" t="s">
        <v>216</v>
      </c>
      <c r="D35" s="14" t="s">
        <v>21</v>
      </c>
      <c r="E35" s="15" t="s">
        <v>22</v>
      </c>
      <c r="F35" s="15" t="s">
        <v>23</v>
      </c>
    </row>
    <row r="36" spans="1:6" x14ac:dyDescent="0.25">
      <c r="A36" s="12" t="s">
        <v>739</v>
      </c>
      <c r="B36" s="13" t="s">
        <v>740</v>
      </c>
      <c r="C36" s="14" t="s">
        <v>216</v>
      </c>
      <c r="D36" s="14" t="s">
        <v>21</v>
      </c>
      <c r="E36" s="15" t="s">
        <v>22</v>
      </c>
      <c r="F36" s="15" t="s">
        <v>23</v>
      </c>
    </row>
    <row r="37" spans="1:6" x14ac:dyDescent="0.25">
      <c r="A37" s="12" t="s">
        <v>741</v>
      </c>
      <c r="B37" s="13" t="s">
        <v>742</v>
      </c>
      <c r="C37" s="14" t="s">
        <v>216</v>
      </c>
      <c r="D37" s="14" t="s">
        <v>21</v>
      </c>
      <c r="E37" s="15" t="s">
        <v>22</v>
      </c>
      <c r="F37" s="15" t="s">
        <v>23</v>
      </c>
    </row>
    <row r="38" spans="1:6" x14ac:dyDescent="0.25">
      <c r="A38" s="12" t="s">
        <v>743</v>
      </c>
      <c r="B38" s="13" t="s">
        <v>744</v>
      </c>
      <c r="C38" s="14" t="s">
        <v>216</v>
      </c>
      <c r="D38" s="14" t="s">
        <v>21</v>
      </c>
      <c r="E38" s="15" t="s">
        <v>22</v>
      </c>
      <c r="F38" s="15" t="s">
        <v>23</v>
      </c>
    </row>
    <row r="39" spans="1:6" x14ac:dyDescent="0.25">
      <c r="A39" s="12" t="s">
        <v>745</v>
      </c>
      <c r="B39" s="13" t="s">
        <v>746</v>
      </c>
      <c r="C39" s="14" t="s">
        <v>216</v>
      </c>
      <c r="D39" s="14" t="s">
        <v>21</v>
      </c>
      <c r="E39" s="15" t="s">
        <v>22</v>
      </c>
      <c r="F39" s="15" t="s">
        <v>23</v>
      </c>
    </row>
    <row r="40" spans="1:6" x14ac:dyDescent="0.25">
      <c r="A40" s="12" t="s">
        <v>747</v>
      </c>
      <c r="B40" s="13" t="s">
        <v>748</v>
      </c>
      <c r="C40" s="14" t="s">
        <v>216</v>
      </c>
      <c r="D40" s="14" t="s">
        <v>21</v>
      </c>
      <c r="E40" s="15" t="s">
        <v>22</v>
      </c>
      <c r="F40" s="15" t="s">
        <v>23</v>
      </c>
    </row>
    <row r="41" spans="2:2" s="20" customFormat="1" x14ac:dyDescent="0.25">
      <c r="B41" s="21" t="s">
        <v>749</v>
      </c>
    </row>
    <row r="42" spans="2:2" s="2" customFormat="1" x14ac:dyDescent="0.25">
      <c r="B42" s="5" t="s">
        <v>750</v>
      </c>
    </row>
    <row r="43" spans="1:6" x14ac:dyDescent="0.25">
      <c r="A43" s="12" t="s">
        <v>751</v>
      </c>
      <c r="B43" s="13" t="s">
        <v>752</v>
      </c>
      <c r="C43" s="14" t="s">
        <v>78</v>
      </c>
      <c r="D43" s="14" t="s">
        <v>21</v>
      </c>
      <c r="E43" s="15" t="s">
        <v>22</v>
      </c>
      <c r="F43" s="15" t="s">
        <v>23</v>
      </c>
    </row>
    <row r="44" spans="1:6" x14ac:dyDescent="0.25">
      <c r="A44" s="12" t="s">
        <v>753</v>
      </c>
      <c r="B44" s="13" t="s">
        <v>754</v>
      </c>
      <c r="C44" s="14" t="s">
        <v>177</v>
      </c>
      <c r="D44" s="14" t="s">
        <v>21</v>
      </c>
      <c r="E44" s="15" t="s">
        <v>22</v>
      </c>
      <c r="F44" s="15" t="s">
        <v>23</v>
      </c>
    </row>
    <row r="45" spans="1:6" x14ac:dyDescent="0.25">
      <c r="A45" s="12" t="s">
        <v>755</v>
      </c>
      <c r="B45" s="13" t="s">
        <v>756</v>
      </c>
      <c r="C45" s="14" t="s">
        <v>78</v>
      </c>
      <c r="D45" s="14" t="s">
        <v>21</v>
      </c>
      <c r="E45" s="15" t="s">
        <v>22</v>
      </c>
      <c r="F45" s="15" t="s">
        <v>23</v>
      </c>
    </row>
    <row r="46" spans="1:6" x14ac:dyDescent="0.25">
      <c r="A46" s="12" t="s">
        <v>757</v>
      </c>
      <c r="B46" s="13" t="s">
        <v>758</v>
      </c>
      <c r="C46" s="14" t="s">
        <v>78</v>
      </c>
      <c r="D46" s="14" t="s">
        <v>21</v>
      </c>
      <c r="E46" s="15" t="s">
        <v>22</v>
      </c>
      <c r="F46" s="15" t="s">
        <v>23</v>
      </c>
    </row>
    <row r="47" spans="1:6" x14ac:dyDescent="0.25">
      <c r="A47" s="12" t="s">
        <v>759</v>
      </c>
      <c r="B47" s="13" t="s">
        <v>760</v>
      </c>
      <c r="C47" s="14" t="s">
        <v>78</v>
      </c>
      <c r="D47" s="14" t="s">
        <v>21</v>
      </c>
      <c r="E47" s="15" t="s">
        <v>22</v>
      </c>
      <c r="F47" s="15" t="s">
        <v>23</v>
      </c>
    </row>
    <row r="48" spans="1:6" x14ac:dyDescent="0.25">
      <c r="A48" s="12" t="s">
        <v>761</v>
      </c>
      <c r="B48" s="13" t="s">
        <v>762</v>
      </c>
      <c r="C48" s="14" t="s">
        <v>15</v>
      </c>
      <c r="D48" s="14" t="s">
        <v>763</v>
      </c>
      <c r="E48" s="15" t="s">
        <v>22</v>
      </c>
      <c r="F48" s="15" t="s">
        <v>23</v>
      </c>
    </row>
    <row r="49" spans="1:6" x14ac:dyDescent="0.25">
      <c r="A49" s="12" t="s">
        <v>764</v>
      </c>
      <c r="B49" s="13" t="s">
        <v>765</v>
      </c>
      <c r="C49" s="14" t="s">
        <v>78</v>
      </c>
      <c r="D49" s="14" t="s">
        <v>21</v>
      </c>
      <c r="E49" s="15" t="s">
        <v>22</v>
      </c>
      <c r="F49" s="15" t="s">
        <v>23</v>
      </c>
    </row>
    <row r="50" spans="1:6" x14ac:dyDescent="0.25">
      <c r="A50" s="12" t="s">
        <v>766</v>
      </c>
      <c r="B50" s="13" t="s">
        <v>767</v>
      </c>
      <c r="C50" s="14" t="s">
        <v>78</v>
      </c>
      <c r="D50" s="14" t="s">
        <v>21</v>
      </c>
      <c r="E50" s="15" t="s">
        <v>22</v>
      </c>
      <c r="F50" s="15" t="s">
        <v>23</v>
      </c>
    </row>
    <row r="51" spans="2:2" s="2" customFormat="1" x14ac:dyDescent="0.25">
      <c r="B51" s="5" t="s">
        <v>768</v>
      </c>
    </row>
    <row r="52" spans="1:6" x14ac:dyDescent="0.25">
      <c r="A52" s="12" t="s">
        <v>769</v>
      </c>
      <c r="B52" s="13" t="s">
        <v>752</v>
      </c>
      <c r="C52" s="14" t="s">
        <v>78</v>
      </c>
      <c r="D52" s="14" t="s">
        <v>21</v>
      </c>
      <c r="E52" s="15" t="s">
        <v>22</v>
      </c>
      <c r="F52" s="15" t="s">
        <v>23</v>
      </c>
    </row>
    <row r="53" spans="1:6" x14ac:dyDescent="0.25">
      <c r="A53" s="12" t="s">
        <v>770</v>
      </c>
      <c r="B53" s="13" t="s">
        <v>771</v>
      </c>
      <c r="C53" s="14" t="s">
        <v>78</v>
      </c>
      <c r="D53" s="14" t="s">
        <v>21</v>
      </c>
      <c r="E53" s="15" t="s">
        <v>22</v>
      </c>
      <c r="F53" s="15" t="s">
        <v>23</v>
      </c>
    </row>
    <row r="54" spans="1:6" x14ac:dyDescent="0.25">
      <c r="A54" s="12" t="s">
        <v>772</v>
      </c>
      <c r="B54" s="13" t="s">
        <v>773</v>
      </c>
      <c r="C54" s="14" t="s">
        <v>15</v>
      </c>
      <c r="D54" s="14" t="s">
        <v>21</v>
      </c>
      <c r="E54" s="15" t="s">
        <v>22</v>
      </c>
      <c r="F54" s="15" t="s">
        <v>23</v>
      </c>
    </row>
    <row r="55" spans="2:2" s="2" customFormat="1" x14ac:dyDescent="0.25">
      <c r="B55" s="5" t="s">
        <v>774</v>
      </c>
    </row>
    <row r="56" spans="1:6" x14ac:dyDescent="0.25">
      <c r="A56" s="12" t="s">
        <v>775</v>
      </c>
      <c r="B56" s="13" t="s">
        <v>776</v>
      </c>
      <c r="C56" s="14" t="s">
        <v>78</v>
      </c>
      <c r="D56" s="14" t="s">
        <v>21</v>
      </c>
      <c r="E56" s="15" t="s">
        <v>22</v>
      </c>
      <c r="F56" s="15" t="s">
        <v>23</v>
      </c>
    </row>
    <row r="57" spans="1:6" x14ac:dyDescent="0.25">
      <c r="A57" s="12" t="s">
        <v>777</v>
      </c>
      <c r="B57" s="13" t="s">
        <v>778</v>
      </c>
      <c r="C57" s="14" t="s">
        <v>78</v>
      </c>
      <c r="D57" s="14" t="s">
        <v>21</v>
      </c>
      <c r="E57" s="15" t="s">
        <v>22</v>
      </c>
      <c r="F57" s="15" t="s">
        <v>23</v>
      </c>
    </row>
    <row r="58" spans="1:6" x14ac:dyDescent="0.25">
      <c r="A58" s="12" t="s">
        <v>779</v>
      </c>
      <c r="B58" s="13" t="s">
        <v>780</v>
      </c>
      <c r="C58" s="14" t="s">
        <v>78</v>
      </c>
      <c r="D58" s="14" t="s">
        <v>21</v>
      </c>
      <c r="E58" s="15" t="s">
        <v>22</v>
      </c>
      <c r="F58" s="15" t="s">
        <v>23</v>
      </c>
    </row>
    <row r="59" spans="1:6" x14ac:dyDescent="0.25">
      <c r="A59" s="12" t="s">
        <v>781</v>
      </c>
      <c r="B59" s="13" t="s">
        <v>782</v>
      </c>
      <c r="C59" s="14" t="s">
        <v>216</v>
      </c>
      <c r="D59" s="14" t="s">
        <v>21</v>
      </c>
      <c r="E59" s="15" t="s">
        <v>22</v>
      </c>
      <c r="F59" s="15" t="s">
        <v>23</v>
      </c>
    </row>
    <row r="60" spans="1:6" x14ac:dyDescent="0.25">
      <c r="A60" s="12" t="s">
        <v>783</v>
      </c>
      <c r="B60" s="13" t="s">
        <v>784</v>
      </c>
      <c r="C60" s="14" t="s">
        <v>78</v>
      </c>
      <c r="D60" s="14" t="s">
        <v>21</v>
      </c>
      <c r="E60" s="15" t="s">
        <v>22</v>
      </c>
      <c r="F60" s="15" t="s">
        <v>23</v>
      </c>
    </row>
    <row r="61" spans="2:2" s="2" customFormat="1" x14ac:dyDescent="0.25">
      <c r="B61" s="5" t="s">
        <v>785</v>
      </c>
    </row>
    <row r="62" spans="1:6" x14ac:dyDescent="0.25">
      <c r="A62" s="12" t="s">
        <v>786</v>
      </c>
      <c r="B62" s="13" t="s">
        <v>787</v>
      </c>
      <c r="C62" s="14" t="s">
        <v>78</v>
      </c>
      <c r="D62" s="14" t="s">
        <v>21</v>
      </c>
      <c r="E62" s="15" t="s">
        <v>22</v>
      </c>
      <c r="F62" s="15" t="s">
        <v>23</v>
      </c>
    </row>
    <row r="63" spans="1:6" x14ac:dyDescent="0.25">
      <c r="A63" s="12" t="s">
        <v>788</v>
      </c>
      <c r="B63" s="13" t="s">
        <v>789</v>
      </c>
      <c r="C63" s="14" t="s">
        <v>78</v>
      </c>
      <c r="D63" s="14" t="s">
        <v>21</v>
      </c>
      <c r="E63" s="15" t="s">
        <v>22</v>
      </c>
      <c r="F63" s="15" t="s">
        <v>23</v>
      </c>
    </row>
    <row r="64" spans="1:6" x14ac:dyDescent="0.25">
      <c r="A64" s="12" t="s">
        <v>790</v>
      </c>
      <c r="B64" s="13" t="s">
        <v>791</v>
      </c>
      <c r="C64" s="14" t="s">
        <v>78</v>
      </c>
      <c r="D64" s="14" t="s">
        <v>21</v>
      </c>
      <c r="E64" s="15" t="s">
        <v>22</v>
      </c>
      <c r="F64" s="15" t="s">
        <v>23</v>
      </c>
    </row>
    <row r="65" spans="1:6" x14ac:dyDescent="0.25">
      <c r="A65" s="12" t="s">
        <v>792</v>
      </c>
      <c r="B65" s="13" t="s">
        <v>793</v>
      </c>
      <c r="C65" s="14" t="s">
        <v>249</v>
      </c>
      <c r="D65" s="14" t="s">
        <v>21</v>
      </c>
      <c r="E65" s="15" t="s">
        <v>22</v>
      </c>
      <c r="F65" s="15" t="s">
        <v>23</v>
      </c>
    </row>
    <row r="66" spans="1:6" x14ac:dyDescent="0.25">
      <c r="A66" s="12" t="s">
        <v>794</v>
      </c>
      <c r="B66" s="13" t="s">
        <v>795</v>
      </c>
      <c r="C66" s="14" t="s">
        <v>249</v>
      </c>
      <c r="D66" s="14" t="s">
        <v>21</v>
      </c>
      <c r="E66" s="15" t="s">
        <v>22</v>
      </c>
      <c r="F66" s="15" t="s">
        <v>23</v>
      </c>
    </row>
    <row r="67" spans="1:6" x14ac:dyDescent="0.25">
      <c r="A67" s="12" t="s">
        <v>796</v>
      </c>
      <c r="B67" s="13" t="s">
        <v>797</v>
      </c>
      <c r="C67" s="14" t="s">
        <v>249</v>
      </c>
      <c r="D67" s="14" t="s">
        <v>21</v>
      </c>
      <c r="E67" s="15" t="s">
        <v>22</v>
      </c>
      <c r="F67" s="15" t="s">
        <v>23</v>
      </c>
    </row>
    <row r="68" spans="2:6" s="2" customFormat="1" x14ac:dyDescent="0.25">
      <c r="B68" s="2" t="s">
        <v>798</v>
      </c>
      <c r="F68" s="18">
        <f>IF(SUM(F10:F67)=0,"",SUM(F10:F67))</f>
        <v>8595</v>
      </c>
    </row>
  </sheetData>
  <pageSetup paperSize="9" orientation="portrait" fitToWidth="1" fitToHeight="0"/>
  <headerFooter>
    <oddFooter>&amp;L&amp;8Generated with Ground Intel&amp;R&amp;8Page &amp;P of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799</v>
      </c>
      <c r="B9" s="5" t="s">
        <v>800</v>
      </c>
    </row>
    <row r="10" spans="2:2" s="2" customFormat="1" x14ac:dyDescent="0.25">
      <c r="B10" s="5" t="s">
        <v>801</v>
      </c>
    </row>
    <row r="11" spans="1:6" x14ac:dyDescent="0.25">
      <c r="A11" s="12" t="s">
        <v>802</v>
      </c>
      <c r="B11" s="13" t="s">
        <v>803</v>
      </c>
      <c r="C11" s="14" t="s">
        <v>180</v>
      </c>
      <c r="D11" s="19">
        <v>139.5</v>
      </c>
      <c r="E11" s="17">
        <v>15</v>
      </c>
      <c r="F11" s="17">
        <f>IF(ISNUMBER(E11),D11*E11,"")</f>
        <v>2092.5</v>
      </c>
    </row>
    <row r="12" spans="1:6" x14ac:dyDescent="0.25">
      <c r="A12" s="12" t="s">
        <v>804</v>
      </c>
      <c r="B12" s="13" t="s">
        <v>805</v>
      </c>
      <c r="C12" s="14" t="s">
        <v>78</v>
      </c>
      <c r="D12" s="14" t="s">
        <v>21</v>
      </c>
      <c r="E12" s="15" t="s">
        <v>22</v>
      </c>
      <c r="F12" s="15" t="s">
        <v>23</v>
      </c>
    </row>
    <row r="13" spans="1:6" x14ac:dyDescent="0.25">
      <c r="A13" s="12" t="s">
        <v>806</v>
      </c>
      <c r="B13" s="13" t="s">
        <v>807</v>
      </c>
      <c r="C13" s="14" t="s">
        <v>180</v>
      </c>
      <c r="D13" s="14" t="s">
        <v>21</v>
      </c>
      <c r="E13" s="15" t="s">
        <v>22</v>
      </c>
      <c r="F13" s="15" t="s">
        <v>23</v>
      </c>
    </row>
    <row r="14" spans="1:6" x14ac:dyDescent="0.25">
      <c r="A14" s="12" t="s">
        <v>808</v>
      </c>
      <c r="B14" s="13" t="s">
        <v>809</v>
      </c>
      <c r="C14" s="14" t="s">
        <v>180</v>
      </c>
      <c r="D14" s="14" t="s">
        <v>21</v>
      </c>
      <c r="E14" s="15" t="s">
        <v>22</v>
      </c>
      <c r="F14" s="15" t="s">
        <v>23</v>
      </c>
    </row>
    <row r="15" spans="1:6" x14ac:dyDescent="0.25">
      <c r="A15" s="12" t="s">
        <v>810</v>
      </c>
      <c r="B15" s="13" t="s">
        <v>811</v>
      </c>
      <c r="C15" s="14" t="s">
        <v>180</v>
      </c>
      <c r="D15" s="14" t="s">
        <v>21</v>
      </c>
      <c r="E15" s="15" t="s">
        <v>22</v>
      </c>
      <c r="F15" s="15" t="s">
        <v>23</v>
      </c>
    </row>
    <row r="16" spans="1:6" x14ac:dyDescent="0.25">
      <c r="A16" s="12" t="s">
        <v>812</v>
      </c>
      <c r="B16" s="13" t="s">
        <v>813</v>
      </c>
      <c r="C16" s="14" t="s">
        <v>180</v>
      </c>
      <c r="D16" s="16">
        <v>126</v>
      </c>
      <c r="E16" s="17">
        <v>15</v>
      </c>
      <c r="F16" s="17">
        <f>IF(ISNUMBER(E16),D16*E16,"")</f>
        <v>1890</v>
      </c>
    </row>
    <row r="17" spans="1:6" x14ac:dyDescent="0.25">
      <c r="A17" s="12" t="s">
        <v>814</v>
      </c>
      <c r="B17" s="13" t="s">
        <v>815</v>
      </c>
      <c r="C17" s="14" t="s">
        <v>180</v>
      </c>
      <c r="D17" s="16">
        <v>126</v>
      </c>
      <c r="E17" s="17">
        <v>15</v>
      </c>
      <c r="F17" s="17">
        <f>IF(ISNUMBER(E17),D17*E17,"")</f>
        <v>1890</v>
      </c>
    </row>
    <row r="18" spans="1:6" x14ac:dyDescent="0.25">
      <c r="A18" s="12" t="s">
        <v>816</v>
      </c>
      <c r="B18" s="13" t="s">
        <v>817</v>
      </c>
      <c r="C18" s="14" t="s">
        <v>180</v>
      </c>
      <c r="D18" s="19">
        <v>139.5</v>
      </c>
      <c r="E18" s="17">
        <v>15</v>
      </c>
      <c r="F18" s="17">
        <f>IF(ISNUMBER(E18),D18*E18,"")</f>
        <v>2092.5</v>
      </c>
    </row>
    <row r="19" spans="1:6" x14ac:dyDescent="0.25">
      <c r="A19" s="12" t="s">
        <v>818</v>
      </c>
      <c r="B19" s="13" t="s">
        <v>819</v>
      </c>
      <c r="C19" s="14" t="s">
        <v>180</v>
      </c>
      <c r="D19" s="16">
        <v>60</v>
      </c>
      <c r="E19" s="17">
        <v>15</v>
      </c>
      <c r="F19" s="17">
        <f>IF(ISNUMBER(E19),D19*E19,"")</f>
        <v>900</v>
      </c>
    </row>
    <row r="20" spans="1:6" x14ac:dyDescent="0.25">
      <c r="A20" s="12" t="s">
        <v>820</v>
      </c>
      <c r="B20" s="13" t="s">
        <v>821</v>
      </c>
      <c r="C20" s="14" t="s">
        <v>180</v>
      </c>
      <c r="D20" s="14" t="s">
        <v>21</v>
      </c>
      <c r="E20" s="15" t="s">
        <v>22</v>
      </c>
      <c r="F20" s="15" t="s">
        <v>23</v>
      </c>
    </row>
    <row r="21" spans="1:6" x14ac:dyDescent="0.25">
      <c r="A21" s="12" t="s">
        <v>822</v>
      </c>
      <c r="B21" s="13" t="s">
        <v>823</v>
      </c>
      <c r="C21" s="14" t="s">
        <v>180</v>
      </c>
      <c r="D21" s="14" t="s">
        <v>21</v>
      </c>
      <c r="E21" s="15" t="s">
        <v>22</v>
      </c>
      <c r="F21" s="15" t="s">
        <v>23</v>
      </c>
    </row>
    <row r="22" spans="1:6" x14ac:dyDescent="0.25">
      <c r="A22" s="12" t="s">
        <v>824</v>
      </c>
      <c r="B22" s="13" t="s">
        <v>825</v>
      </c>
      <c r="C22" s="14" t="s">
        <v>180</v>
      </c>
      <c r="D22" s="14" t="s">
        <v>21</v>
      </c>
      <c r="E22" s="15" t="s">
        <v>22</v>
      </c>
      <c r="F22" s="15" t="s">
        <v>23</v>
      </c>
    </row>
    <row r="23" spans="1:6" x14ac:dyDescent="0.25">
      <c r="A23" s="12" t="s">
        <v>826</v>
      </c>
      <c r="B23" s="13" t="s">
        <v>827</v>
      </c>
      <c r="C23" s="14" t="s">
        <v>180</v>
      </c>
      <c r="D23" s="14" t="s">
        <v>21</v>
      </c>
      <c r="E23" s="15" t="s">
        <v>22</v>
      </c>
      <c r="F23" s="15" t="s">
        <v>23</v>
      </c>
    </row>
    <row r="24" spans="1:6" x14ac:dyDescent="0.25">
      <c r="A24" s="12" t="s">
        <v>828</v>
      </c>
      <c r="B24" s="13" t="s">
        <v>829</v>
      </c>
      <c r="C24" s="14" t="s">
        <v>78</v>
      </c>
      <c r="D24" s="16">
        <v>60</v>
      </c>
      <c r="E24" s="17">
        <v>10</v>
      </c>
      <c r="F24" s="17">
        <f>IF(ISNUMBER(E24),D24*E24,"")</f>
        <v>600</v>
      </c>
    </row>
    <row r="25" spans="1:6" x14ac:dyDescent="0.25">
      <c r="A25" s="12" t="s">
        <v>830</v>
      </c>
      <c r="B25" s="13" t="s">
        <v>831</v>
      </c>
      <c r="C25" s="14" t="s">
        <v>78</v>
      </c>
      <c r="D25" s="14" t="s">
        <v>21</v>
      </c>
      <c r="E25" s="15" t="s">
        <v>22</v>
      </c>
      <c r="F25" s="15" t="s">
        <v>23</v>
      </c>
    </row>
    <row r="26" spans="1:6" x14ac:dyDescent="0.25">
      <c r="A26" s="12" t="s">
        <v>832</v>
      </c>
      <c r="B26" s="13" t="s">
        <v>833</v>
      </c>
      <c r="C26" s="14" t="s">
        <v>78</v>
      </c>
      <c r="D26" s="14" t="s">
        <v>21</v>
      </c>
      <c r="E26" s="15" t="s">
        <v>22</v>
      </c>
      <c r="F26" s="15" t="s">
        <v>23</v>
      </c>
    </row>
    <row r="27" spans="1:6" x14ac:dyDescent="0.25">
      <c r="A27" s="12" t="s">
        <v>834</v>
      </c>
      <c r="B27" s="13" t="s">
        <v>835</v>
      </c>
      <c r="C27" s="14" t="s">
        <v>78</v>
      </c>
      <c r="D27" s="16">
        <v>30</v>
      </c>
      <c r="E27" s="17">
        <v>100</v>
      </c>
      <c r="F27" s="17">
        <f>IF(ISNUMBER(E27),D27*E27,"")</f>
        <v>3000</v>
      </c>
    </row>
    <row r="28" spans="1:6" x14ac:dyDescent="0.25">
      <c r="A28" s="12" t="s">
        <v>836</v>
      </c>
      <c r="B28" s="13" t="s">
        <v>837</v>
      </c>
      <c r="C28" s="14" t="s">
        <v>78</v>
      </c>
      <c r="D28" s="14" t="s">
        <v>21</v>
      </c>
      <c r="E28" s="15" t="s">
        <v>22</v>
      </c>
      <c r="F28" s="15" t="s">
        <v>23</v>
      </c>
    </row>
    <row r="29" spans="1:6" x14ac:dyDescent="0.25">
      <c r="A29" s="12" t="s">
        <v>838</v>
      </c>
      <c r="B29" s="13" t="s">
        <v>839</v>
      </c>
      <c r="C29" s="14" t="s">
        <v>78</v>
      </c>
      <c r="D29" s="16">
        <v>30</v>
      </c>
      <c r="E29" s="17">
        <v>75</v>
      </c>
      <c r="F29" s="17">
        <f>IF(ISNUMBER(E29),D29*E29,"")</f>
        <v>2250</v>
      </c>
    </row>
    <row r="30" spans="1:6" x14ac:dyDescent="0.25">
      <c r="A30" s="12" t="s">
        <v>840</v>
      </c>
      <c r="B30" s="13" t="s">
        <v>841</v>
      </c>
      <c r="C30" s="14" t="s">
        <v>78</v>
      </c>
      <c r="D30" s="16">
        <v>30</v>
      </c>
      <c r="E30" s="17">
        <v>25</v>
      </c>
      <c r="F30" s="17">
        <f>IF(ISNUMBER(E30),D30*E30,"")</f>
        <v>750</v>
      </c>
    </row>
    <row r="31" spans="2:2" s="2" customFormat="1" x14ac:dyDescent="0.25">
      <c r="B31" s="5" t="s">
        <v>842</v>
      </c>
    </row>
    <row r="32" spans="1:6" x14ac:dyDescent="0.25">
      <c r="A32" s="6" t="s">
        <v>843</v>
      </c>
      <c r="B32" s="7" t="s">
        <v>844</v>
      </c>
      <c r="C32" s="8" t="s">
        <v>15</v>
      </c>
      <c r="D32" s="9">
        <v>1</v>
      </c>
      <c r="E32" s="10" t="s">
        <v>16</v>
      </c>
      <c r="F32" s="11" t="str">
        <f>IF(ISNUMBER(E32),D32*E32,"")</f>
        <v/>
      </c>
    </row>
    <row r="33" spans="1:6" x14ac:dyDescent="0.25">
      <c r="A33" s="6" t="s">
        <v>845</v>
      </c>
      <c r="B33" s="7" t="s">
        <v>846</v>
      </c>
      <c r="C33" s="8" t="s">
        <v>191</v>
      </c>
      <c r="D33" s="9">
        <v>30</v>
      </c>
      <c r="E33" s="10" t="s">
        <v>16</v>
      </c>
      <c r="F33" s="11" t="str">
        <f>IF(ISNUMBER(E33),D33*E33,"")</f>
        <v/>
      </c>
    </row>
    <row r="34" spans="1:6" x14ac:dyDescent="0.25">
      <c r="A34" s="12" t="s">
        <v>847</v>
      </c>
      <c r="B34" s="13" t="s">
        <v>848</v>
      </c>
      <c r="C34" s="14" t="s">
        <v>78</v>
      </c>
      <c r="D34" s="14" t="s">
        <v>21</v>
      </c>
      <c r="E34" s="15" t="s">
        <v>22</v>
      </c>
      <c r="F34" s="15" t="s">
        <v>23</v>
      </c>
    </row>
    <row r="35" spans="1:6" x14ac:dyDescent="0.25">
      <c r="A35" s="12" t="s">
        <v>849</v>
      </c>
      <c r="B35" s="13" t="s">
        <v>850</v>
      </c>
      <c r="C35" s="14" t="s">
        <v>78</v>
      </c>
      <c r="D35" s="14" t="s">
        <v>21</v>
      </c>
      <c r="E35" s="15" t="s">
        <v>22</v>
      </c>
      <c r="F35" s="15" t="s">
        <v>23</v>
      </c>
    </row>
    <row r="36" spans="1:6" x14ac:dyDescent="0.25">
      <c r="A36" s="12" t="s">
        <v>851</v>
      </c>
      <c r="B36" s="13" t="s">
        <v>852</v>
      </c>
      <c r="C36" s="14" t="s">
        <v>78</v>
      </c>
      <c r="D36" s="14" t="s">
        <v>21</v>
      </c>
      <c r="E36" s="15" t="s">
        <v>22</v>
      </c>
      <c r="F36" s="15" t="s">
        <v>23</v>
      </c>
    </row>
    <row r="37" spans="1:6" x14ac:dyDescent="0.25">
      <c r="A37" s="12" t="s">
        <v>853</v>
      </c>
      <c r="B37" s="13" t="s">
        <v>854</v>
      </c>
      <c r="C37" s="14" t="s">
        <v>855</v>
      </c>
      <c r="D37" s="14" t="s">
        <v>21</v>
      </c>
      <c r="E37" s="15" t="s">
        <v>22</v>
      </c>
      <c r="F37" s="15" t="s">
        <v>23</v>
      </c>
    </row>
    <row r="38" spans="2:2" s="2" customFormat="1" x14ac:dyDescent="0.25">
      <c r="B38" s="5" t="s">
        <v>856</v>
      </c>
    </row>
    <row r="39" spans="1:6" x14ac:dyDescent="0.25">
      <c r="A39" s="12" t="s">
        <v>857</v>
      </c>
      <c r="B39" s="13" t="s">
        <v>858</v>
      </c>
      <c r="C39" s="14" t="s">
        <v>180</v>
      </c>
      <c r="D39" s="14" t="s">
        <v>21</v>
      </c>
      <c r="E39" s="15" t="s">
        <v>22</v>
      </c>
      <c r="F39" s="15" t="s">
        <v>23</v>
      </c>
    </row>
    <row r="40" spans="1:6" x14ac:dyDescent="0.25">
      <c r="A40" s="12" t="s">
        <v>859</v>
      </c>
      <c r="B40" s="13" t="s">
        <v>860</v>
      </c>
      <c r="C40" s="14" t="s">
        <v>177</v>
      </c>
      <c r="D40" s="14" t="s">
        <v>21</v>
      </c>
      <c r="E40" s="15" t="s">
        <v>22</v>
      </c>
      <c r="F40" s="15" t="s">
        <v>23</v>
      </c>
    </row>
    <row r="41" spans="1:6" x14ac:dyDescent="0.25">
      <c r="A41" s="12" t="s">
        <v>861</v>
      </c>
      <c r="B41" s="13" t="s">
        <v>862</v>
      </c>
      <c r="C41" s="14" t="s">
        <v>83</v>
      </c>
      <c r="D41" s="14" t="s">
        <v>21</v>
      </c>
      <c r="E41" s="15" t="s">
        <v>22</v>
      </c>
      <c r="F41" s="15" t="s">
        <v>23</v>
      </c>
    </row>
    <row r="42" spans="1:6" x14ac:dyDescent="0.25">
      <c r="A42" s="12" t="s">
        <v>863</v>
      </c>
      <c r="B42" s="13" t="s">
        <v>864</v>
      </c>
      <c r="C42" s="14" t="s">
        <v>216</v>
      </c>
      <c r="D42" s="14" t="s">
        <v>21</v>
      </c>
      <c r="E42" s="15" t="s">
        <v>22</v>
      </c>
      <c r="F42" s="15" t="s">
        <v>23</v>
      </c>
    </row>
    <row r="43" spans="1:6" x14ac:dyDescent="0.25">
      <c r="A43" s="12" t="s">
        <v>865</v>
      </c>
      <c r="B43" s="13" t="s">
        <v>833</v>
      </c>
      <c r="C43" s="14" t="s">
        <v>78</v>
      </c>
      <c r="D43" s="14" t="s">
        <v>21</v>
      </c>
      <c r="E43" s="15" t="s">
        <v>22</v>
      </c>
      <c r="F43" s="15" t="s">
        <v>23</v>
      </c>
    </row>
    <row r="44" spans="2:2" s="2" customFormat="1" x14ac:dyDescent="0.25">
      <c r="B44" s="5" t="s">
        <v>866</v>
      </c>
    </row>
    <row r="45" spans="1:6" x14ac:dyDescent="0.25">
      <c r="A45" s="12" t="s">
        <v>867</v>
      </c>
      <c r="B45" s="13" t="s">
        <v>868</v>
      </c>
      <c r="C45" s="14" t="s">
        <v>78</v>
      </c>
      <c r="D45" s="14" t="s">
        <v>21</v>
      </c>
      <c r="E45" s="15" t="s">
        <v>22</v>
      </c>
      <c r="F45" s="15" t="s">
        <v>23</v>
      </c>
    </row>
    <row r="46" spans="1:6" x14ac:dyDescent="0.25">
      <c r="A46" s="12" t="s">
        <v>869</v>
      </c>
      <c r="B46" s="13" t="s">
        <v>870</v>
      </c>
      <c r="C46" s="14" t="s">
        <v>180</v>
      </c>
      <c r="D46" s="14" t="s">
        <v>21</v>
      </c>
      <c r="E46" s="15" t="s">
        <v>22</v>
      </c>
      <c r="F46" s="15" t="s">
        <v>23</v>
      </c>
    </row>
    <row r="47" spans="1:6" x14ac:dyDescent="0.25">
      <c r="A47" s="12" t="s">
        <v>871</v>
      </c>
      <c r="B47" s="13" t="s">
        <v>833</v>
      </c>
      <c r="C47" s="14" t="s">
        <v>78</v>
      </c>
      <c r="D47" s="14" t="s">
        <v>21</v>
      </c>
      <c r="E47" s="15" t="s">
        <v>22</v>
      </c>
      <c r="F47" s="15" t="s">
        <v>23</v>
      </c>
    </row>
    <row r="48" spans="1:6" x14ac:dyDescent="0.25">
      <c r="A48" s="12" t="s">
        <v>872</v>
      </c>
      <c r="B48" s="13" t="s">
        <v>873</v>
      </c>
      <c r="C48" s="14" t="s">
        <v>78</v>
      </c>
      <c r="D48" s="14" t="s">
        <v>21</v>
      </c>
      <c r="E48" s="15" t="s">
        <v>22</v>
      </c>
      <c r="F48" s="15" t="s">
        <v>23</v>
      </c>
    </row>
    <row r="49" spans="2:6" s="2" customFormat="1" x14ac:dyDescent="0.25">
      <c r="B49" s="2" t="s">
        <v>874</v>
      </c>
      <c r="F49" s="18">
        <f>IF(SUM(F10:F48)=0,"",SUM(F10:F48))</f>
        <v>15465</v>
      </c>
    </row>
  </sheetData>
  <pageSetup paperSize="9" orientation="portrait" fitToWidth="1" fitToHeight="0"/>
  <headerFooter>
    <oddFooter>&amp;L&amp;8Generated with Ground Intel&amp;R&amp;8Page &amp;P of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875</v>
      </c>
      <c r="B9" s="5" t="s">
        <v>876</v>
      </c>
    </row>
    <row r="10" spans="1:6" x14ac:dyDescent="0.25">
      <c r="A10" s="12" t="s">
        <v>877</v>
      </c>
      <c r="B10" s="13" t="s">
        <v>878</v>
      </c>
      <c r="C10" s="14" t="s">
        <v>78</v>
      </c>
      <c r="D10" s="14" t="s">
        <v>879</v>
      </c>
      <c r="E10" s="15" t="s">
        <v>22</v>
      </c>
      <c r="F10" s="15" t="s">
        <v>23</v>
      </c>
    </row>
    <row r="11" spans="1:6" x14ac:dyDescent="0.25">
      <c r="A11" s="12" t="s">
        <v>880</v>
      </c>
      <c r="B11" s="13" t="s">
        <v>881</v>
      </c>
      <c r="C11" s="14" t="s">
        <v>78</v>
      </c>
      <c r="D11" s="14" t="s">
        <v>879</v>
      </c>
      <c r="E11" s="15" t="s">
        <v>22</v>
      </c>
      <c r="F11" s="15" t="s">
        <v>23</v>
      </c>
    </row>
    <row r="12" spans="1:6" x14ac:dyDescent="0.25">
      <c r="A12" s="12" t="s">
        <v>882</v>
      </c>
      <c r="B12" s="13" t="s">
        <v>883</v>
      </c>
      <c r="C12" s="14" t="s">
        <v>78</v>
      </c>
      <c r="D12" s="14" t="s">
        <v>21</v>
      </c>
      <c r="E12" s="15" t="s">
        <v>22</v>
      </c>
      <c r="F12" s="15" t="s">
        <v>23</v>
      </c>
    </row>
    <row r="13" spans="1:6" x14ac:dyDescent="0.25">
      <c r="A13" s="12" t="s">
        <v>884</v>
      </c>
      <c r="B13" s="13" t="s">
        <v>885</v>
      </c>
      <c r="C13" s="14" t="s">
        <v>78</v>
      </c>
      <c r="D13" s="14" t="s">
        <v>21</v>
      </c>
      <c r="E13" s="15" t="s">
        <v>22</v>
      </c>
      <c r="F13" s="15" t="s">
        <v>23</v>
      </c>
    </row>
    <row r="14" spans="1:6" x14ac:dyDescent="0.25">
      <c r="A14" s="12" t="s">
        <v>886</v>
      </c>
      <c r="B14" s="13" t="s">
        <v>887</v>
      </c>
      <c r="C14" s="14" t="s">
        <v>78</v>
      </c>
      <c r="D14" s="14" t="s">
        <v>21</v>
      </c>
      <c r="E14" s="15" t="s">
        <v>22</v>
      </c>
      <c r="F14" s="15" t="s">
        <v>23</v>
      </c>
    </row>
    <row r="15" spans="1:6" x14ac:dyDescent="0.25">
      <c r="A15" s="12" t="s">
        <v>888</v>
      </c>
      <c r="B15" s="13" t="s">
        <v>889</v>
      </c>
      <c r="C15" s="14" t="s">
        <v>191</v>
      </c>
      <c r="D15" s="14" t="s">
        <v>21</v>
      </c>
      <c r="E15" s="15" t="s">
        <v>22</v>
      </c>
      <c r="F15" s="15" t="s">
        <v>23</v>
      </c>
    </row>
    <row r="16" spans="1:6" x14ac:dyDescent="0.25">
      <c r="A16" s="12" t="s">
        <v>890</v>
      </c>
      <c r="B16" s="13" t="s">
        <v>891</v>
      </c>
      <c r="C16" s="14" t="s">
        <v>78</v>
      </c>
      <c r="D16" s="14" t="s">
        <v>21</v>
      </c>
      <c r="E16" s="15" t="s">
        <v>22</v>
      </c>
      <c r="F16" s="15" t="s">
        <v>23</v>
      </c>
    </row>
    <row r="17" spans="1:6" x14ac:dyDescent="0.25">
      <c r="A17" s="12" t="s">
        <v>892</v>
      </c>
      <c r="B17" s="13" t="s">
        <v>893</v>
      </c>
      <c r="C17" s="14" t="s">
        <v>78</v>
      </c>
      <c r="D17" s="14" t="s">
        <v>21</v>
      </c>
      <c r="E17" s="15" t="s">
        <v>22</v>
      </c>
      <c r="F17" s="15" t="s">
        <v>23</v>
      </c>
    </row>
    <row r="18" spans="2:2" s="2" customFormat="1" x14ac:dyDescent="0.25">
      <c r="B18" s="5" t="s">
        <v>894</v>
      </c>
    </row>
    <row r="19" spans="1:6" x14ac:dyDescent="0.25">
      <c r="A19" s="12" t="s">
        <v>895</v>
      </c>
      <c r="B19" s="13" t="s">
        <v>896</v>
      </c>
      <c r="C19" s="14" t="s">
        <v>78</v>
      </c>
      <c r="D19" s="16">
        <v>6</v>
      </c>
      <c r="E19" s="17">
        <v>50</v>
      </c>
      <c r="F19" s="17">
        <f>IF(ISNUMBER(E19),D19*E19,"")</f>
        <v>300</v>
      </c>
    </row>
    <row r="20" spans="1:6" x14ac:dyDescent="0.25">
      <c r="A20" s="12" t="s">
        <v>897</v>
      </c>
      <c r="B20" s="13" t="s">
        <v>898</v>
      </c>
      <c r="C20" s="14" t="s">
        <v>78</v>
      </c>
      <c r="D20" s="16">
        <v>180</v>
      </c>
      <c r="E20" s="17">
        <v>20</v>
      </c>
      <c r="F20" s="17">
        <f>IF(ISNUMBER(E20),D20*E20,"")</f>
        <v>3600</v>
      </c>
    </row>
    <row r="21" spans="1:6" x14ac:dyDescent="0.25">
      <c r="A21" s="12" t="s">
        <v>899</v>
      </c>
      <c r="B21" s="13" t="s">
        <v>900</v>
      </c>
      <c r="C21" s="14" t="s">
        <v>78</v>
      </c>
      <c r="D21" s="14" t="s">
        <v>879</v>
      </c>
      <c r="E21" s="15" t="s">
        <v>22</v>
      </c>
      <c r="F21" s="15" t="s">
        <v>23</v>
      </c>
    </row>
    <row r="22" spans="1:6" x14ac:dyDescent="0.25">
      <c r="A22" s="12" t="s">
        <v>901</v>
      </c>
      <c r="B22" s="13" t="s">
        <v>902</v>
      </c>
      <c r="C22" s="14" t="s">
        <v>78</v>
      </c>
      <c r="D22" s="14" t="s">
        <v>21</v>
      </c>
      <c r="E22" s="15" t="s">
        <v>22</v>
      </c>
      <c r="F22" s="15" t="s">
        <v>23</v>
      </c>
    </row>
    <row r="23" spans="1:6" x14ac:dyDescent="0.25">
      <c r="A23" s="12" t="s">
        <v>903</v>
      </c>
      <c r="B23" s="13" t="s">
        <v>904</v>
      </c>
      <c r="C23" s="14" t="s">
        <v>78</v>
      </c>
      <c r="D23" s="14" t="s">
        <v>21</v>
      </c>
      <c r="E23" s="15" t="s">
        <v>22</v>
      </c>
      <c r="F23" s="15" t="s">
        <v>23</v>
      </c>
    </row>
    <row r="24" spans="1:6" x14ac:dyDescent="0.25">
      <c r="A24" s="12" t="s">
        <v>905</v>
      </c>
      <c r="B24" s="13" t="s">
        <v>906</v>
      </c>
      <c r="C24" s="14" t="s">
        <v>78</v>
      </c>
      <c r="D24" s="14" t="s">
        <v>21</v>
      </c>
      <c r="E24" s="15" t="s">
        <v>22</v>
      </c>
      <c r="F24" s="15" t="s">
        <v>23</v>
      </c>
    </row>
    <row r="25" spans="1:6" x14ac:dyDescent="0.25">
      <c r="A25" s="12" t="s">
        <v>907</v>
      </c>
      <c r="B25" s="13" t="s">
        <v>908</v>
      </c>
      <c r="C25" s="14" t="s">
        <v>191</v>
      </c>
      <c r="D25" s="14" t="s">
        <v>909</v>
      </c>
      <c r="E25" s="15" t="s">
        <v>22</v>
      </c>
      <c r="F25" s="15" t="s">
        <v>23</v>
      </c>
    </row>
    <row r="26" spans="1:6" x14ac:dyDescent="0.25">
      <c r="A26" s="12" t="s">
        <v>910</v>
      </c>
      <c r="B26" s="13" t="s">
        <v>911</v>
      </c>
      <c r="C26" s="14" t="s">
        <v>78</v>
      </c>
      <c r="D26" s="14" t="s">
        <v>21</v>
      </c>
      <c r="E26" s="15" t="s">
        <v>22</v>
      </c>
      <c r="F26" s="15" t="s">
        <v>23</v>
      </c>
    </row>
    <row r="27" spans="1:6" x14ac:dyDescent="0.25">
      <c r="A27" s="12" t="s">
        <v>912</v>
      </c>
      <c r="B27" s="13" t="s">
        <v>913</v>
      </c>
      <c r="C27" s="14" t="s">
        <v>78</v>
      </c>
      <c r="D27" s="14" t="s">
        <v>21</v>
      </c>
      <c r="E27" s="15" t="s">
        <v>22</v>
      </c>
      <c r="F27" s="15" t="s">
        <v>23</v>
      </c>
    </row>
    <row r="28" spans="1:6" x14ac:dyDescent="0.25">
      <c r="A28" s="12" t="s">
        <v>914</v>
      </c>
      <c r="B28" s="13" t="s">
        <v>915</v>
      </c>
      <c r="C28" s="14" t="s">
        <v>15</v>
      </c>
      <c r="D28" s="14" t="s">
        <v>21</v>
      </c>
      <c r="E28" s="15" t="s">
        <v>22</v>
      </c>
      <c r="F28" s="15" t="s">
        <v>23</v>
      </c>
    </row>
    <row r="29" spans="1:6" x14ac:dyDescent="0.25">
      <c r="A29" s="12" t="s">
        <v>916</v>
      </c>
      <c r="B29" s="13" t="s">
        <v>917</v>
      </c>
      <c r="C29" s="14" t="s">
        <v>78</v>
      </c>
      <c r="D29" s="14" t="s">
        <v>21</v>
      </c>
      <c r="E29" s="15" t="s">
        <v>22</v>
      </c>
      <c r="F29" s="15" t="s">
        <v>23</v>
      </c>
    </row>
    <row r="30" spans="1:6" x14ac:dyDescent="0.25">
      <c r="A30" s="12" t="s">
        <v>918</v>
      </c>
      <c r="B30" s="13" t="s">
        <v>919</v>
      </c>
      <c r="C30" s="14" t="s">
        <v>78</v>
      </c>
      <c r="D30" s="14" t="s">
        <v>21</v>
      </c>
      <c r="E30" s="15" t="s">
        <v>22</v>
      </c>
      <c r="F30" s="15" t="s">
        <v>23</v>
      </c>
    </row>
    <row r="31" spans="1:6" x14ac:dyDescent="0.25">
      <c r="A31" s="12" t="s">
        <v>920</v>
      </c>
      <c r="B31" s="13" t="s">
        <v>921</v>
      </c>
      <c r="C31" s="14" t="s">
        <v>249</v>
      </c>
      <c r="D31" s="14" t="s">
        <v>21</v>
      </c>
      <c r="E31" s="15" t="s">
        <v>22</v>
      </c>
      <c r="F31" s="15" t="s">
        <v>23</v>
      </c>
    </row>
    <row r="32" spans="2:2" s="2" customFormat="1" x14ac:dyDescent="0.25">
      <c r="B32" s="5" t="s">
        <v>922</v>
      </c>
    </row>
    <row r="33" spans="1:6" x14ac:dyDescent="0.25">
      <c r="A33" s="12" t="s">
        <v>923</v>
      </c>
      <c r="B33" s="13" t="s">
        <v>924</v>
      </c>
      <c r="C33" s="14" t="s">
        <v>78</v>
      </c>
      <c r="D33" s="14" t="s">
        <v>21</v>
      </c>
      <c r="E33" s="15" t="s">
        <v>22</v>
      </c>
      <c r="F33" s="15" t="s">
        <v>23</v>
      </c>
    </row>
    <row r="34" spans="1:6" x14ac:dyDescent="0.25">
      <c r="A34" s="12" t="s">
        <v>925</v>
      </c>
      <c r="B34" s="13" t="s">
        <v>926</v>
      </c>
      <c r="C34" s="14" t="s">
        <v>78</v>
      </c>
      <c r="D34" s="14" t="s">
        <v>21</v>
      </c>
      <c r="E34" s="15" t="s">
        <v>22</v>
      </c>
      <c r="F34" s="15" t="s">
        <v>23</v>
      </c>
    </row>
    <row r="35" spans="1:6" x14ac:dyDescent="0.25">
      <c r="A35" s="12" t="s">
        <v>927</v>
      </c>
      <c r="B35" s="13" t="s">
        <v>928</v>
      </c>
      <c r="C35" s="14" t="s">
        <v>78</v>
      </c>
      <c r="D35" s="14" t="s">
        <v>21</v>
      </c>
      <c r="E35" s="15" t="s">
        <v>22</v>
      </c>
      <c r="F35" s="15" t="s">
        <v>23</v>
      </c>
    </row>
    <row r="36" spans="1:6" x14ac:dyDescent="0.25">
      <c r="A36" s="12" t="s">
        <v>929</v>
      </c>
      <c r="B36" s="13" t="s">
        <v>930</v>
      </c>
      <c r="C36" s="14" t="s">
        <v>78</v>
      </c>
      <c r="D36" s="14" t="s">
        <v>21</v>
      </c>
      <c r="E36" s="15" t="s">
        <v>22</v>
      </c>
      <c r="F36" s="15" t="s">
        <v>23</v>
      </c>
    </row>
    <row r="37" spans="2:6" s="2" customFormat="1" x14ac:dyDescent="0.25">
      <c r="B37" s="2" t="s">
        <v>931</v>
      </c>
      <c r="F37" s="18">
        <f>IF(SUM(F10:F36)=0,"",SUM(F10:F36))</f>
        <v>3900</v>
      </c>
    </row>
  </sheetData>
  <pageSetup paperSize="9" orientation="portrait" fitToWidth="1" fitToHeight="0"/>
  <headerFooter>
    <oddFooter>&amp;L&amp;8Generated with Ground Intel&amp;R&amp;8Page &amp;P of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7"/>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932</v>
      </c>
      <c r="B9" s="5" t="s">
        <v>933</v>
      </c>
    </row>
    <row r="10" spans="1:2" s="2" customFormat="1" x14ac:dyDescent="0.25">
      <c r="A10" s="2" t="s">
        <v>934</v>
      </c>
      <c r="B10" s="5" t="s">
        <v>935</v>
      </c>
    </row>
    <row r="11" spans="1:6" x14ac:dyDescent="0.25">
      <c r="A11" s="12" t="s">
        <v>936</v>
      </c>
      <c r="B11" s="13" t="s">
        <v>937</v>
      </c>
      <c r="C11" s="14" t="s">
        <v>78</v>
      </c>
      <c r="D11" s="16">
        <v>314</v>
      </c>
      <c r="E11" s="17">
        <v>10</v>
      </c>
      <c r="F11" s="17">
        <f>IF(ISNUMBER(E11),D11*E11,"")</f>
        <v>3140</v>
      </c>
    </row>
    <row r="12" spans="1:6" x14ac:dyDescent="0.25">
      <c r="A12" s="12" t="s">
        <v>938</v>
      </c>
      <c r="B12" s="13" t="s">
        <v>939</v>
      </c>
      <c r="C12" s="14" t="s">
        <v>78</v>
      </c>
      <c r="D12" s="16">
        <v>183</v>
      </c>
      <c r="E12" s="17">
        <v>35</v>
      </c>
      <c r="F12" s="17">
        <f>IF(ISNUMBER(E12),D12*E12,"")</f>
        <v>6405</v>
      </c>
    </row>
    <row r="13" spans="1:6" x14ac:dyDescent="0.25">
      <c r="A13" s="12" t="s">
        <v>940</v>
      </c>
      <c r="B13" s="13" t="s">
        <v>941</v>
      </c>
      <c r="C13" s="14" t="s">
        <v>78</v>
      </c>
      <c r="D13" s="14" t="s">
        <v>21</v>
      </c>
      <c r="E13" s="15" t="s">
        <v>22</v>
      </c>
      <c r="F13" s="15" t="s">
        <v>23</v>
      </c>
    </row>
    <row r="14" spans="1:6" x14ac:dyDescent="0.25">
      <c r="A14" s="12" t="s">
        <v>942</v>
      </c>
      <c r="B14" s="13" t="s">
        <v>943</v>
      </c>
      <c r="C14" s="14" t="s">
        <v>78</v>
      </c>
      <c r="D14" s="14" t="s">
        <v>21</v>
      </c>
      <c r="E14" s="15" t="s">
        <v>22</v>
      </c>
      <c r="F14" s="15" t="s">
        <v>23</v>
      </c>
    </row>
    <row r="15" spans="1:6" x14ac:dyDescent="0.25">
      <c r="A15" s="12" t="s">
        <v>944</v>
      </c>
      <c r="B15" s="13" t="s">
        <v>945</v>
      </c>
      <c r="C15" s="14" t="s">
        <v>78</v>
      </c>
      <c r="D15" s="14" t="s">
        <v>21</v>
      </c>
      <c r="E15" s="15" t="s">
        <v>22</v>
      </c>
      <c r="F15" s="15" t="s">
        <v>23</v>
      </c>
    </row>
    <row r="16" spans="1:6" x14ac:dyDescent="0.25">
      <c r="A16" s="12" t="s">
        <v>946</v>
      </c>
      <c r="B16" s="13" t="s">
        <v>947</v>
      </c>
      <c r="C16" s="14" t="s">
        <v>78</v>
      </c>
      <c r="D16" s="14" t="s">
        <v>21</v>
      </c>
      <c r="E16" s="15" t="s">
        <v>22</v>
      </c>
      <c r="F16" s="15" t="s">
        <v>23</v>
      </c>
    </row>
    <row r="17" spans="1:6" x14ac:dyDescent="0.25">
      <c r="A17" s="12" t="s">
        <v>948</v>
      </c>
      <c r="B17" s="13" t="s">
        <v>949</v>
      </c>
      <c r="C17" s="14" t="s">
        <v>78</v>
      </c>
      <c r="D17" s="14" t="s">
        <v>21</v>
      </c>
      <c r="E17" s="15" t="s">
        <v>22</v>
      </c>
      <c r="F17" s="15" t="s">
        <v>23</v>
      </c>
    </row>
    <row r="18" spans="1:6" x14ac:dyDescent="0.25">
      <c r="A18" s="12" t="s">
        <v>950</v>
      </c>
      <c r="B18" s="13" t="s">
        <v>951</v>
      </c>
      <c r="C18" s="14" t="s">
        <v>78</v>
      </c>
      <c r="D18" s="14" t="s">
        <v>21</v>
      </c>
      <c r="E18" s="15" t="s">
        <v>22</v>
      </c>
      <c r="F18" s="15" t="s">
        <v>23</v>
      </c>
    </row>
    <row r="19" spans="1:6" x14ac:dyDescent="0.25">
      <c r="A19" s="12" t="s">
        <v>952</v>
      </c>
      <c r="B19" s="13" t="s">
        <v>953</v>
      </c>
      <c r="C19" s="14" t="s">
        <v>78</v>
      </c>
      <c r="D19" s="16">
        <v>183</v>
      </c>
      <c r="E19" s="17">
        <v>35</v>
      </c>
      <c r="F19" s="17">
        <f>IF(ISNUMBER(E19),D19*E19,"")</f>
        <v>6405</v>
      </c>
    </row>
    <row r="20" spans="1:6" x14ac:dyDescent="0.25">
      <c r="A20" s="12" t="s">
        <v>954</v>
      </c>
      <c r="B20" s="13" t="s">
        <v>955</v>
      </c>
      <c r="C20" s="14" t="s">
        <v>78</v>
      </c>
      <c r="D20" s="14" t="s">
        <v>879</v>
      </c>
      <c r="E20" s="15" t="s">
        <v>22</v>
      </c>
      <c r="F20" s="15" t="s">
        <v>23</v>
      </c>
    </row>
    <row r="21" spans="1:6" x14ac:dyDescent="0.25">
      <c r="A21" s="12" t="s">
        <v>956</v>
      </c>
      <c r="B21" s="13" t="s">
        <v>957</v>
      </c>
      <c r="C21" s="14" t="s">
        <v>78</v>
      </c>
      <c r="D21" s="14" t="s">
        <v>21</v>
      </c>
      <c r="E21" s="15" t="s">
        <v>22</v>
      </c>
      <c r="F21" s="15" t="s">
        <v>23</v>
      </c>
    </row>
    <row r="22" spans="1:6" x14ac:dyDescent="0.25">
      <c r="A22" s="12" t="s">
        <v>958</v>
      </c>
      <c r="B22" s="13" t="s">
        <v>959</v>
      </c>
      <c r="C22" s="14" t="s">
        <v>78</v>
      </c>
      <c r="D22" s="14" t="s">
        <v>21</v>
      </c>
      <c r="E22" s="15" t="s">
        <v>22</v>
      </c>
      <c r="F22" s="15" t="s">
        <v>23</v>
      </c>
    </row>
    <row r="23" spans="1:2" s="2" customFormat="1" x14ac:dyDescent="0.25">
      <c r="A23" s="2" t="s">
        <v>960</v>
      </c>
      <c r="B23" s="5" t="s">
        <v>961</v>
      </c>
    </row>
    <row r="24" spans="1:6" x14ac:dyDescent="0.25">
      <c r="A24" s="12" t="s">
        <v>962</v>
      </c>
      <c r="B24" s="13" t="s">
        <v>963</v>
      </c>
      <c r="C24" s="14" t="s">
        <v>78</v>
      </c>
      <c r="D24" s="14" t="s">
        <v>879</v>
      </c>
      <c r="E24" s="15" t="s">
        <v>22</v>
      </c>
      <c r="F24" s="15" t="s">
        <v>23</v>
      </c>
    </row>
    <row r="25" spans="1:6" x14ac:dyDescent="0.25">
      <c r="A25" s="6" t="s">
        <v>964</v>
      </c>
      <c r="B25" s="7" t="s">
        <v>965</v>
      </c>
      <c r="C25" s="8" t="s">
        <v>78</v>
      </c>
      <c r="D25" s="9">
        <v>20</v>
      </c>
      <c r="E25" s="10" t="s">
        <v>16</v>
      </c>
      <c r="F25" s="11" t="str">
        <f>IF(ISNUMBER(E25),D25*E25,"")</f>
        <v/>
      </c>
    </row>
    <row r="26" spans="1:6" x14ac:dyDescent="0.25">
      <c r="A26" s="12" t="s">
        <v>966</v>
      </c>
      <c r="B26" s="13" t="s">
        <v>967</v>
      </c>
      <c r="C26" s="14" t="s">
        <v>78</v>
      </c>
      <c r="D26" s="14" t="s">
        <v>21</v>
      </c>
      <c r="E26" s="15" t="s">
        <v>22</v>
      </c>
      <c r="F26" s="15" t="s">
        <v>23</v>
      </c>
    </row>
    <row r="27" spans="1:6" x14ac:dyDescent="0.25">
      <c r="A27" s="12" t="s">
        <v>968</v>
      </c>
      <c r="B27" s="13" t="s">
        <v>969</v>
      </c>
      <c r="C27" s="14" t="s">
        <v>78</v>
      </c>
      <c r="D27" s="16">
        <v>28</v>
      </c>
      <c r="E27" s="17">
        <v>15</v>
      </c>
      <c r="F27" s="17">
        <f>IF(ISNUMBER(E27),D27*E27,"")</f>
        <v>420</v>
      </c>
    </row>
    <row r="28" spans="1:6" x14ac:dyDescent="0.25">
      <c r="A28" s="12" t="s">
        <v>970</v>
      </c>
      <c r="B28" s="13" t="s">
        <v>971</v>
      </c>
      <c r="C28" s="14" t="s">
        <v>78</v>
      </c>
      <c r="D28" s="14" t="s">
        <v>21</v>
      </c>
      <c r="E28" s="15" t="s">
        <v>22</v>
      </c>
      <c r="F28" s="15" t="s">
        <v>23</v>
      </c>
    </row>
    <row r="29" spans="1:6" x14ac:dyDescent="0.25">
      <c r="A29" s="12" t="s">
        <v>972</v>
      </c>
      <c r="B29" s="13" t="s">
        <v>973</v>
      </c>
      <c r="C29" s="14" t="s">
        <v>78</v>
      </c>
      <c r="D29" s="14" t="s">
        <v>21</v>
      </c>
      <c r="E29" s="15" t="s">
        <v>22</v>
      </c>
      <c r="F29" s="15" t="s">
        <v>23</v>
      </c>
    </row>
    <row r="30" spans="1:6" x14ac:dyDescent="0.25">
      <c r="A30" s="12" t="s">
        <v>974</v>
      </c>
      <c r="B30" s="13" t="s">
        <v>975</v>
      </c>
      <c r="C30" s="14" t="s">
        <v>78</v>
      </c>
      <c r="D30" s="14" t="s">
        <v>21</v>
      </c>
      <c r="E30" s="15" t="s">
        <v>22</v>
      </c>
      <c r="F30" s="15" t="s">
        <v>23</v>
      </c>
    </row>
    <row r="31" spans="1:6" x14ac:dyDescent="0.25">
      <c r="A31" s="12" t="s">
        <v>976</v>
      </c>
      <c r="B31" s="13" t="s">
        <v>977</v>
      </c>
      <c r="C31" s="14" t="s">
        <v>78</v>
      </c>
      <c r="D31" s="14" t="s">
        <v>879</v>
      </c>
      <c r="E31" s="15" t="s">
        <v>22</v>
      </c>
      <c r="F31" s="15" t="s">
        <v>23</v>
      </c>
    </row>
    <row r="32" spans="1:6" x14ac:dyDescent="0.25">
      <c r="A32" s="12" t="s">
        <v>978</v>
      </c>
      <c r="B32" s="13" t="s">
        <v>979</v>
      </c>
      <c r="C32" s="14" t="s">
        <v>78</v>
      </c>
      <c r="D32" s="14" t="s">
        <v>21</v>
      </c>
      <c r="E32" s="15" t="s">
        <v>22</v>
      </c>
      <c r="F32" s="15" t="s">
        <v>23</v>
      </c>
    </row>
    <row r="33" spans="1:6" x14ac:dyDescent="0.25">
      <c r="A33" s="12" t="s">
        <v>980</v>
      </c>
      <c r="B33" s="13" t="s">
        <v>981</v>
      </c>
      <c r="C33" s="14" t="s">
        <v>78</v>
      </c>
      <c r="D33" s="14" t="s">
        <v>21</v>
      </c>
      <c r="E33" s="15" t="s">
        <v>22</v>
      </c>
      <c r="F33" s="15" t="s">
        <v>23</v>
      </c>
    </row>
    <row r="34" spans="1:6" x14ac:dyDescent="0.25">
      <c r="A34" s="12" t="s">
        <v>982</v>
      </c>
      <c r="B34" s="13" t="s">
        <v>983</v>
      </c>
      <c r="C34" s="14" t="s">
        <v>78</v>
      </c>
      <c r="D34" s="14" t="s">
        <v>21</v>
      </c>
      <c r="E34" s="15" t="s">
        <v>22</v>
      </c>
      <c r="F34" s="15" t="s">
        <v>23</v>
      </c>
    </row>
    <row r="35" spans="1:6" x14ac:dyDescent="0.25">
      <c r="A35" s="12" t="s">
        <v>984</v>
      </c>
      <c r="B35" s="13" t="s">
        <v>985</v>
      </c>
      <c r="C35" s="14" t="s">
        <v>78</v>
      </c>
      <c r="D35" s="16">
        <v>28</v>
      </c>
      <c r="E35" s="17">
        <v>10</v>
      </c>
      <c r="F35" s="17">
        <f>IF(ISNUMBER(E35),D35*E35,"")</f>
        <v>280</v>
      </c>
    </row>
    <row r="36" spans="1:6" x14ac:dyDescent="0.25">
      <c r="A36" s="12" t="s">
        <v>986</v>
      </c>
      <c r="B36" s="13" t="s">
        <v>987</v>
      </c>
      <c r="C36" s="14" t="s">
        <v>78</v>
      </c>
      <c r="D36" s="14" t="s">
        <v>21</v>
      </c>
      <c r="E36" s="15" t="s">
        <v>22</v>
      </c>
      <c r="F36" s="15" t="s">
        <v>23</v>
      </c>
    </row>
    <row r="37" spans="1:6" x14ac:dyDescent="0.25">
      <c r="A37" s="12" t="s">
        <v>988</v>
      </c>
      <c r="B37" s="13" t="s">
        <v>989</v>
      </c>
      <c r="C37" s="14" t="s">
        <v>78</v>
      </c>
      <c r="D37" s="14" t="s">
        <v>21</v>
      </c>
      <c r="E37" s="15" t="s">
        <v>22</v>
      </c>
      <c r="F37" s="15" t="s">
        <v>23</v>
      </c>
    </row>
    <row r="38" spans="1:2" s="2" customFormat="1" x14ac:dyDescent="0.25">
      <c r="A38" s="2" t="s">
        <v>990</v>
      </c>
      <c r="B38" s="5" t="s">
        <v>991</v>
      </c>
    </row>
    <row r="39" spans="1:6" x14ac:dyDescent="0.25">
      <c r="A39" s="12" t="s">
        <v>992</v>
      </c>
      <c r="B39" s="13" t="s">
        <v>993</v>
      </c>
      <c r="C39" s="14" t="s">
        <v>78</v>
      </c>
      <c r="D39" s="16">
        <v>2</v>
      </c>
      <c r="E39" s="17">
        <v>75</v>
      </c>
      <c r="F39" s="17">
        <f>IF(ISNUMBER(E39),D39*E39,"")</f>
        <v>150</v>
      </c>
    </row>
    <row r="40" spans="1:6" x14ac:dyDescent="0.25">
      <c r="A40" s="12" t="s">
        <v>994</v>
      </c>
      <c r="B40" s="13" t="s">
        <v>995</v>
      </c>
      <c r="C40" s="14" t="s">
        <v>78</v>
      </c>
      <c r="D40" s="14" t="s">
        <v>21</v>
      </c>
      <c r="E40" s="15" t="s">
        <v>22</v>
      </c>
      <c r="F40" s="15" t="s">
        <v>23</v>
      </c>
    </row>
    <row r="41" spans="1:6" x14ac:dyDescent="0.25">
      <c r="A41" s="12" t="s">
        <v>996</v>
      </c>
      <c r="B41" s="13" t="s">
        <v>997</v>
      </c>
      <c r="C41" s="14" t="s">
        <v>78</v>
      </c>
      <c r="D41" s="14" t="s">
        <v>879</v>
      </c>
      <c r="E41" s="15" t="s">
        <v>22</v>
      </c>
      <c r="F41" s="15" t="s">
        <v>23</v>
      </c>
    </row>
    <row r="42" spans="1:6" x14ac:dyDescent="0.25">
      <c r="A42" s="12" t="s">
        <v>998</v>
      </c>
      <c r="B42" s="13" t="s">
        <v>999</v>
      </c>
      <c r="C42" s="14" t="s">
        <v>78</v>
      </c>
      <c r="D42" s="14" t="s">
        <v>21</v>
      </c>
      <c r="E42" s="15" t="s">
        <v>22</v>
      </c>
      <c r="F42" s="15" t="s">
        <v>23</v>
      </c>
    </row>
    <row r="43" spans="1:6" x14ac:dyDescent="0.25">
      <c r="A43" s="12" t="s">
        <v>1000</v>
      </c>
      <c r="B43" s="13" t="s">
        <v>1001</v>
      </c>
      <c r="C43" s="14" t="s">
        <v>78</v>
      </c>
      <c r="D43" s="14" t="s">
        <v>879</v>
      </c>
      <c r="E43" s="15" t="s">
        <v>22</v>
      </c>
      <c r="F43" s="15" t="s">
        <v>23</v>
      </c>
    </row>
    <row r="44" spans="1:6" x14ac:dyDescent="0.25">
      <c r="A44" s="12" t="s">
        <v>1002</v>
      </c>
      <c r="B44" s="13" t="s">
        <v>1003</v>
      </c>
      <c r="C44" s="14" t="s">
        <v>78</v>
      </c>
      <c r="D44" s="16">
        <v>2</v>
      </c>
      <c r="E44" s="17">
        <v>150</v>
      </c>
      <c r="F44" s="17">
        <f>IF(ISNUMBER(E44),D44*E44,"")</f>
        <v>300</v>
      </c>
    </row>
    <row r="45" spans="1:6" x14ac:dyDescent="0.25">
      <c r="A45" s="12" t="s">
        <v>1004</v>
      </c>
      <c r="B45" s="13" t="s">
        <v>1005</v>
      </c>
      <c r="C45" s="14" t="s">
        <v>78</v>
      </c>
      <c r="D45" s="14" t="s">
        <v>21</v>
      </c>
      <c r="E45" s="15" t="s">
        <v>22</v>
      </c>
      <c r="F45" s="15" t="s">
        <v>23</v>
      </c>
    </row>
    <row r="46" spans="1:6" x14ac:dyDescent="0.25">
      <c r="A46" s="12" t="s">
        <v>1006</v>
      </c>
      <c r="B46" s="13" t="s">
        <v>1007</v>
      </c>
      <c r="C46" s="14" t="s">
        <v>78</v>
      </c>
      <c r="D46" s="16">
        <v>19</v>
      </c>
      <c r="E46" s="17">
        <v>150</v>
      </c>
      <c r="F46" s="17">
        <f>IF(ISNUMBER(E46),D46*E46,"")</f>
        <v>2850</v>
      </c>
    </row>
    <row r="47" spans="1:6" x14ac:dyDescent="0.25">
      <c r="A47" s="12" t="s">
        <v>1008</v>
      </c>
      <c r="B47" s="13" t="s">
        <v>1009</v>
      </c>
      <c r="C47" s="14" t="s">
        <v>78</v>
      </c>
      <c r="D47" s="14" t="s">
        <v>21</v>
      </c>
      <c r="E47" s="15" t="s">
        <v>22</v>
      </c>
      <c r="F47" s="15" t="s">
        <v>23</v>
      </c>
    </row>
    <row r="48" spans="1:6" x14ac:dyDescent="0.25">
      <c r="A48" s="12" t="s">
        <v>1010</v>
      </c>
      <c r="B48" s="13" t="s">
        <v>1011</v>
      </c>
      <c r="C48" s="14" t="s">
        <v>249</v>
      </c>
      <c r="D48" s="14" t="s">
        <v>21</v>
      </c>
      <c r="E48" s="15" t="s">
        <v>22</v>
      </c>
      <c r="F48" s="15" t="s">
        <v>23</v>
      </c>
    </row>
    <row r="49" spans="1:2" s="2" customFormat="1" x14ac:dyDescent="0.25">
      <c r="A49" s="2" t="s">
        <v>1012</v>
      </c>
      <c r="B49" s="5" t="s">
        <v>1013</v>
      </c>
    </row>
    <row r="50" spans="1:6" x14ac:dyDescent="0.25">
      <c r="A50" s="12" t="s">
        <v>1014</v>
      </c>
      <c r="B50" s="13" t="s">
        <v>1015</v>
      </c>
      <c r="C50" s="14" t="s">
        <v>78</v>
      </c>
      <c r="D50" s="16">
        <v>24</v>
      </c>
      <c r="E50" s="17">
        <v>120</v>
      </c>
      <c r="F50" s="17">
        <f>IF(ISNUMBER(E50),D50*E50,"")</f>
        <v>2880</v>
      </c>
    </row>
    <row r="51" spans="1:6" x14ac:dyDescent="0.25">
      <c r="A51" s="12" t="s">
        <v>1016</v>
      </c>
      <c r="B51" s="13" t="s">
        <v>1017</v>
      </c>
      <c r="C51" s="14" t="s">
        <v>249</v>
      </c>
      <c r="D51" s="14" t="s">
        <v>21</v>
      </c>
      <c r="E51" s="15" t="s">
        <v>22</v>
      </c>
      <c r="F51" s="15" t="s">
        <v>23</v>
      </c>
    </row>
    <row r="52" spans="1:6" x14ac:dyDescent="0.25">
      <c r="A52" s="12" t="s">
        <v>1018</v>
      </c>
      <c r="B52" s="13" t="s">
        <v>1019</v>
      </c>
      <c r="C52" s="14" t="s">
        <v>78</v>
      </c>
      <c r="D52" s="14" t="s">
        <v>21</v>
      </c>
      <c r="E52" s="15" t="s">
        <v>22</v>
      </c>
      <c r="F52" s="15" t="s">
        <v>23</v>
      </c>
    </row>
    <row r="53" spans="1:6" x14ac:dyDescent="0.25">
      <c r="A53" s="12" t="s">
        <v>1020</v>
      </c>
      <c r="B53" s="13" t="s">
        <v>1021</v>
      </c>
      <c r="C53" s="14" t="s">
        <v>78</v>
      </c>
      <c r="D53" s="14" t="s">
        <v>21</v>
      </c>
      <c r="E53" s="15" t="s">
        <v>22</v>
      </c>
      <c r="F53" s="15" t="s">
        <v>23</v>
      </c>
    </row>
    <row r="54" spans="1:6" x14ac:dyDescent="0.25">
      <c r="A54" s="12" t="s">
        <v>1022</v>
      </c>
      <c r="B54" s="13" t="s">
        <v>1023</v>
      </c>
      <c r="C54" s="14" t="s">
        <v>78</v>
      </c>
      <c r="D54" s="14" t="s">
        <v>21</v>
      </c>
      <c r="E54" s="15" t="s">
        <v>22</v>
      </c>
      <c r="F54" s="15" t="s">
        <v>23</v>
      </c>
    </row>
    <row r="55" spans="1:6" x14ac:dyDescent="0.25">
      <c r="A55" s="12" t="s">
        <v>1024</v>
      </c>
      <c r="B55" s="13" t="s">
        <v>1025</v>
      </c>
      <c r="C55" s="14" t="s">
        <v>249</v>
      </c>
      <c r="D55" s="14" t="s">
        <v>21</v>
      </c>
      <c r="E55" s="15" t="s">
        <v>22</v>
      </c>
      <c r="F55" s="15" t="s">
        <v>23</v>
      </c>
    </row>
    <row r="56" spans="1:6" x14ac:dyDescent="0.25">
      <c r="A56" s="12" t="s">
        <v>1026</v>
      </c>
      <c r="B56" s="13" t="s">
        <v>1027</v>
      </c>
      <c r="C56" s="14" t="s">
        <v>78</v>
      </c>
      <c r="D56" s="14" t="s">
        <v>21</v>
      </c>
      <c r="E56" s="15" t="s">
        <v>22</v>
      </c>
      <c r="F56" s="15" t="s">
        <v>23</v>
      </c>
    </row>
    <row r="57" spans="1:6" x14ac:dyDescent="0.25">
      <c r="A57" s="12" t="s">
        <v>1028</v>
      </c>
      <c r="B57" s="13" t="s">
        <v>1029</v>
      </c>
      <c r="C57" s="14" t="s">
        <v>78</v>
      </c>
      <c r="D57" s="14" t="s">
        <v>21</v>
      </c>
      <c r="E57" s="15" t="s">
        <v>22</v>
      </c>
      <c r="F57" s="15" t="s">
        <v>23</v>
      </c>
    </row>
    <row r="58" spans="1:6" x14ac:dyDescent="0.25">
      <c r="A58" s="12" t="s">
        <v>1030</v>
      </c>
      <c r="B58" s="13" t="s">
        <v>1031</v>
      </c>
      <c r="C58" s="14" t="s">
        <v>78</v>
      </c>
      <c r="D58" s="14" t="s">
        <v>21</v>
      </c>
      <c r="E58" s="15" t="s">
        <v>22</v>
      </c>
      <c r="F58" s="15" t="s">
        <v>23</v>
      </c>
    </row>
    <row r="59" spans="1:6" x14ac:dyDescent="0.25">
      <c r="A59" s="12" t="s">
        <v>1032</v>
      </c>
      <c r="B59" s="13" t="s">
        <v>1033</v>
      </c>
      <c r="C59" s="14" t="s">
        <v>78</v>
      </c>
      <c r="D59" s="14" t="s">
        <v>21</v>
      </c>
      <c r="E59" s="15" t="s">
        <v>22</v>
      </c>
      <c r="F59" s="15" t="s">
        <v>23</v>
      </c>
    </row>
    <row r="60" spans="1:6" x14ac:dyDescent="0.25">
      <c r="A60" s="12" t="s">
        <v>1034</v>
      </c>
      <c r="B60" s="13" t="s">
        <v>1035</v>
      </c>
      <c r="C60" s="14" t="s">
        <v>78</v>
      </c>
      <c r="D60" s="14" t="s">
        <v>21</v>
      </c>
      <c r="E60" s="15" t="s">
        <v>22</v>
      </c>
      <c r="F60" s="15" t="s">
        <v>23</v>
      </c>
    </row>
    <row r="61" spans="1:6" x14ac:dyDescent="0.25">
      <c r="A61" s="12" t="s">
        <v>1036</v>
      </c>
      <c r="B61" s="13" t="s">
        <v>1037</v>
      </c>
      <c r="C61" s="14" t="s">
        <v>78</v>
      </c>
      <c r="D61" s="14" t="s">
        <v>21</v>
      </c>
      <c r="E61" s="15" t="s">
        <v>22</v>
      </c>
      <c r="F61" s="15" t="s">
        <v>23</v>
      </c>
    </row>
    <row r="62" spans="1:6" x14ac:dyDescent="0.25">
      <c r="A62" s="12" t="s">
        <v>1038</v>
      </c>
      <c r="B62" s="13" t="s">
        <v>1039</v>
      </c>
      <c r="C62" s="14" t="s">
        <v>78</v>
      </c>
      <c r="D62" s="14" t="s">
        <v>21</v>
      </c>
      <c r="E62" s="15" t="s">
        <v>22</v>
      </c>
      <c r="F62" s="15" t="s">
        <v>23</v>
      </c>
    </row>
    <row r="63" spans="1:6" x14ac:dyDescent="0.25">
      <c r="A63" s="12" t="s">
        <v>1040</v>
      </c>
      <c r="B63" s="13" t="s">
        <v>1041</v>
      </c>
      <c r="C63" s="14" t="s">
        <v>78</v>
      </c>
      <c r="D63" s="14" t="s">
        <v>21</v>
      </c>
      <c r="E63" s="15" t="s">
        <v>22</v>
      </c>
      <c r="F63" s="15" t="s">
        <v>23</v>
      </c>
    </row>
    <row r="64" spans="1:6" x14ac:dyDescent="0.25">
      <c r="A64" s="12" t="s">
        <v>1042</v>
      </c>
      <c r="B64" s="13" t="s">
        <v>1043</v>
      </c>
      <c r="C64" s="14" t="s">
        <v>78</v>
      </c>
      <c r="D64" s="14" t="s">
        <v>21</v>
      </c>
      <c r="E64" s="15" t="s">
        <v>22</v>
      </c>
      <c r="F64" s="15" t="s">
        <v>23</v>
      </c>
    </row>
    <row r="65" spans="1:6" x14ac:dyDescent="0.25">
      <c r="A65" s="12" t="s">
        <v>1044</v>
      </c>
      <c r="B65" s="13" t="s">
        <v>1045</v>
      </c>
      <c r="C65" s="14" t="s">
        <v>78</v>
      </c>
      <c r="D65" s="14" t="s">
        <v>21</v>
      </c>
      <c r="E65" s="15" t="s">
        <v>22</v>
      </c>
      <c r="F65" s="15" t="s">
        <v>23</v>
      </c>
    </row>
    <row r="66" spans="1:6" x14ac:dyDescent="0.25">
      <c r="A66" s="12" t="s">
        <v>1046</v>
      </c>
      <c r="B66" s="13" t="s">
        <v>1047</v>
      </c>
      <c r="C66" s="14" t="s">
        <v>249</v>
      </c>
      <c r="D66" s="14" t="s">
        <v>21</v>
      </c>
      <c r="E66" s="15" t="s">
        <v>22</v>
      </c>
      <c r="F66" s="15" t="s">
        <v>23</v>
      </c>
    </row>
    <row r="67" spans="1:6" x14ac:dyDescent="0.25">
      <c r="A67" s="12" t="s">
        <v>1048</v>
      </c>
      <c r="B67" s="13" t="s">
        <v>1049</v>
      </c>
      <c r="C67" s="14" t="s">
        <v>78</v>
      </c>
      <c r="D67" s="14" t="s">
        <v>21</v>
      </c>
      <c r="E67" s="15" t="s">
        <v>22</v>
      </c>
      <c r="F67" s="15" t="s">
        <v>23</v>
      </c>
    </row>
    <row r="68" spans="1:6" x14ac:dyDescent="0.25">
      <c r="A68" s="12" t="s">
        <v>1050</v>
      </c>
      <c r="B68" s="13" t="s">
        <v>1051</v>
      </c>
      <c r="C68" s="14" t="s">
        <v>78</v>
      </c>
      <c r="D68" s="14" t="s">
        <v>21</v>
      </c>
      <c r="E68" s="15" t="s">
        <v>22</v>
      </c>
      <c r="F68" s="15" t="s">
        <v>23</v>
      </c>
    </row>
    <row r="69" spans="1:6" x14ac:dyDescent="0.25">
      <c r="A69" s="12" t="s">
        <v>1052</v>
      </c>
      <c r="B69" s="13" t="s">
        <v>1053</v>
      </c>
      <c r="C69" s="14" t="s">
        <v>78</v>
      </c>
      <c r="D69" s="14" t="s">
        <v>21</v>
      </c>
      <c r="E69" s="15" t="s">
        <v>22</v>
      </c>
      <c r="F69" s="15" t="s">
        <v>23</v>
      </c>
    </row>
    <row r="70" spans="1:6" x14ac:dyDescent="0.25">
      <c r="A70" s="12" t="s">
        <v>1054</v>
      </c>
      <c r="B70" s="13" t="s">
        <v>1055</v>
      </c>
      <c r="C70" s="14" t="s">
        <v>78</v>
      </c>
      <c r="D70" s="14" t="s">
        <v>21</v>
      </c>
      <c r="E70" s="15" t="s">
        <v>22</v>
      </c>
      <c r="F70" s="15" t="s">
        <v>23</v>
      </c>
    </row>
    <row r="71" spans="1:6" x14ac:dyDescent="0.25">
      <c r="A71" s="12" t="s">
        <v>1056</v>
      </c>
      <c r="B71" s="13" t="s">
        <v>1057</v>
      </c>
      <c r="C71" s="14" t="s">
        <v>249</v>
      </c>
      <c r="D71" s="14" t="s">
        <v>21</v>
      </c>
      <c r="E71" s="15" t="s">
        <v>22</v>
      </c>
      <c r="F71" s="15" t="s">
        <v>23</v>
      </c>
    </row>
    <row r="72" spans="1:6" x14ac:dyDescent="0.25">
      <c r="A72" s="12" t="s">
        <v>1058</v>
      </c>
      <c r="B72" s="13" t="s">
        <v>1059</v>
      </c>
      <c r="C72" s="14" t="s">
        <v>78</v>
      </c>
      <c r="D72" s="14" t="s">
        <v>21</v>
      </c>
      <c r="E72" s="15" t="s">
        <v>22</v>
      </c>
      <c r="F72" s="15" t="s">
        <v>23</v>
      </c>
    </row>
    <row r="73" spans="1:6" x14ac:dyDescent="0.25">
      <c r="A73" s="12" t="s">
        <v>1060</v>
      </c>
      <c r="B73" s="13" t="s">
        <v>1061</v>
      </c>
      <c r="C73" s="14" t="s">
        <v>249</v>
      </c>
      <c r="D73" s="14" t="s">
        <v>21</v>
      </c>
      <c r="E73" s="15" t="s">
        <v>22</v>
      </c>
      <c r="F73" s="15" t="s">
        <v>23</v>
      </c>
    </row>
    <row r="74" spans="1:6" x14ac:dyDescent="0.25">
      <c r="A74" s="12" t="s">
        <v>1062</v>
      </c>
      <c r="B74" s="13" t="s">
        <v>1063</v>
      </c>
      <c r="C74" s="14" t="s">
        <v>78</v>
      </c>
      <c r="D74" s="14" t="s">
        <v>21</v>
      </c>
      <c r="E74" s="15" t="s">
        <v>22</v>
      </c>
      <c r="F74" s="15" t="s">
        <v>23</v>
      </c>
    </row>
    <row r="75" spans="1:6" x14ac:dyDescent="0.25">
      <c r="A75" s="12" t="s">
        <v>1064</v>
      </c>
      <c r="B75" s="13" t="s">
        <v>1065</v>
      </c>
      <c r="C75" s="14" t="s">
        <v>249</v>
      </c>
      <c r="D75" s="14" t="s">
        <v>21</v>
      </c>
      <c r="E75" s="15" t="s">
        <v>22</v>
      </c>
      <c r="F75" s="15" t="s">
        <v>23</v>
      </c>
    </row>
    <row r="76" spans="1:2" s="2" customFormat="1" x14ac:dyDescent="0.25">
      <c r="A76" s="2" t="s">
        <v>1066</v>
      </c>
      <c r="B76" s="5" t="s">
        <v>1067</v>
      </c>
    </row>
    <row r="77" spans="1:6" x14ac:dyDescent="0.25">
      <c r="A77" s="12" t="s">
        <v>1068</v>
      </c>
      <c r="B77" s="13" t="s">
        <v>1069</v>
      </c>
      <c r="C77" s="14" t="s">
        <v>78</v>
      </c>
      <c r="D77" s="14" t="s">
        <v>21</v>
      </c>
      <c r="E77" s="15" t="s">
        <v>22</v>
      </c>
      <c r="F77" s="15" t="s">
        <v>23</v>
      </c>
    </row>
    <row r="78" spans="1:6" x14ac:dyDescent="0.25">
      <c r="A78" s="12" t="s">
        <v>1070</v>
      </c>
      <c r="B78" s="13" t="s">
        <v>1071</v>
      </c>
      <c r="C78" s="14" t="s">
        <v>78</v>
      </c>
      <c r="D78" s="14" t="s">
        <v>21</v>
      </c>
      <c r="E78" s="15" t="s">
        <v>22</v>
      </c>
      <c r="F78" s="15" t="s">
        <v>23</v>
      </c>
    </row>
    <row r="79" spans="1:6" x14ac:dyDescent="0.25">
      <c r="A79" s="12" t="s">
        <v>1072</v>
      </c>
      <c r="B79" s="13" t="s">
        <v>1073</v>
      </c>
      <c r="C79" s="14" t="s">
        <v>78</v>
      </c>
      <c r="D79" s="14" t="s">
        <v>21</v>
      </c>
      <c r="E79" s="15" t="s">
        <v>22</v>
      </c>
      <c r="F79" s="15" t="s">
        <v>23</v>
      </c>
    </row>
    <row r="80" spans="1:6" x14ac:dyDescent="0.25">
      <c r="A80" s="12" t="s">
        <v>1074</v>
      </c>
      <c r="B80" s="13" t="s">
        <v>1075</v>
      </c>
      <c r="C80" s="14" t="s">
        <v>78</v>
      </c>
      <c r="D80" s="14" t="s">
        <v>879</v>
      </c>
      <c r="E80" s="15" t="s">
        <v>22</v>
      </c>
      <c r="F80" s="15" t="s">
        <v>23</v>
      </c>
    </row>
    <row r="81" spans="1:6" x14ac:dyDescent="0.25">
      <c r="A81" s="12" t="s">
        <v>1076</v>
      </c>
      <c r="B81" s="13" t="s">
        <v>1077</v>
      </c>
      <c r="C81" s="14" t="s">
        <v>1078</v>
      </c>
      <c r="D81" s="14" t="s">
        <v>21</v>
      </c>
      <c r="E81" s="15" t="s">
        <v>22</v>
      </c>
      <c r="F81" s="15" t="s">
        <v>23</v>
      </c>
    </row>
    <row r="82" spans="1:6" x14ac:dyDescent="0.25">
      <c r="A82" s="12" t="s">
        <v>1079</v>
      </c>
      <c r="B82" s="13" t="s">
        <v>1080</v>
      </c>
      <c r="C82" s="14" t="s">
        <v>78</v>
      </c>
      <c r="D82" s="14" t="s">
        <v>879</v>
      </c>
      <c r="E82" s="15" t="s">
        <v>22</v>
      </c>
      <c r="F82" s="15" t="s">
        <v>23</v>
      </c>
    </row>
    <row r="83" spans="1:6" x14ac:dyDescent="0.25">
      <c r="A83" s="12" t="s">
        <v>1081</v>
      </c>
      <c r="B83" s="13" t="s">
        <v>1082</v>
      </c>
      <c r="C83" s="14" t="s">
        <v>249</v>
      </c>
      <c r="D83" s="14" t="s">
        <v>21</v>
      </c>
      <c r="E83" s="15" t="s">
        <v>22</v>
      </c>
      <c r="F83" s="15" t="s">
        <v>23</v>
      </c>
    </row>
    <row r="84" spans="1:6" x14ac:dyDescent="0.25">
      <c r="A84" s="12" t="s">
        <v>1083</v>
      </c>
      <c r="B84" s="13" t="s">
        <v>1084</v>
      </c>
      <c r="C84" s="14" t="s">
        <v>78</v>
      </c>
      <c r="D84" s="14" t="s">
        <v>21</v>
      </c>
      <c r="E84" s="15" t="s">
        <v>22</v>
      </c>
      <c r="F84" s="15" t="s">
        <v>23</v>
      </c>
    </row>
    <row r="85" spans="1:6" x14ac:dyDescent="0.25">
      <c r="A85" s="12" t="s">
        <v>1085</v>
      </c>
      <c r="B85" s="13" t="s">
        <v>1086</v>
      </c>
      <c r="C85" s="14" t="s">
        <v>1078</v>
      </c>
      <c r="D85" s="14" t="s">
        <v>21</v>
      </c>
      <c r="E85" s="15" t="s">
        <v>22</v>
      </c>
      <c r="F85" s="15" t="s">
        <v>23</v>
      </c>
    </row>
    <row r="86" spans="1:6" x14ac:dyDescent="0.25">
      <c r="A86" s="12" t="s">
        <v>1087</v>
      </c>
      <c r="B86" s="13" t="s">
        <v>1088</v>
      </c>
      <c r="C86" s="14" t="s">
        <v>78</v>
      </c>
      <c r="D86" s="14" t="s">
        <v>21</v>
      </c>
      <c r="E86" s="15" t="s">
        <v>22</v>
      </c>
      <c r="F86" s="15" t="s">
        <v>23</v>
      </c>
    </row>
    <row r="87" spans="1:6" x14ac:dyDescent="0.25">
      <c r="A87" s="12" t="s">
        <v>1089</v>
      </c>
      <c r="B87" s="13" t="s">
        <v>1090</v>
      </c>
      <c r="C87" s="14" t="s">
        <v>249</v>
      </c>
      <c r="D87" s="14" t="s">
        <v>21</v>
      </c>
      <c r="E87" s="15" t="s">
        <v>22</v>
      </c>
      <c r="F87" s="15" t="s">
        <v>23</v>
      </c>
    </row>
    <row r="88" spans="1:6" x14ac:dyDescent="0.25">
      <c r="A88" s="12" t="s">
        <v>1091</v>
      </c>
      <c r="B88" s="13" t="s">
        <v>1092</v>
      </c>
      <c r="C88" s="14" t="s">
        <v>78</v>
      </c>
      <c r="D88" s="14" t="s">
        <v>21</v>
      </c>
      <c r="E88" s="15" t="s">
        <v>22</v>
      </c>
      <c r="F88" s="15" t="s">
        <v>23</v>
      </c>
    </row>
    <row r="89" spans="1:6" x14ac:dyDescent="0.25">
      <c r="A89" s="12" t="s">
        <v>1093</v>
      </c>
      <c r="B89" s="13" t="s">
        <v>1094</v>
      </c>
      <c r="C89" s="14" t="s">
        <v>249</v>
      </c>
      <c r="D89" s="14" t="s">
        <v>21</v>
      </c>
      <c r="E89" s="15" t="s">
        <v>22</v>
      </c>
      <c r="F89" s="15" t="s">
        <v>23</v>
      </c>
    </row>
    <row r="90" spans="1:6" x14ac:dyDescent="0.25">
      <c r="A90" s="12" t="s">
        <v>1095</v>
      </c>
      <c r="B90" s="13" t="s">
        <v>1096</v>
      </c>
      <c r="C90" s="14" t="s">
        <v>78</v>
      </c>
      <c r="D90" s="14" t="s">
        <v>21</v>
      </c>
      <c r="E90" s="15" t="s">
        <v>22</v>
      </c>
      <c r="F90" s="15" t="s">
        <v>23</v>
      </c>
    </row>
    <row r="91" spans="1:6" x14ac:dyDescent="0.25">
      <c r="A91" s="12" t="s">
        <v>1097</v>
      </c>
      <c r="B91" s="13" t="s">
        <v>1098</v>
      </c>
      <c r="C91" s="14" t="s">
        <v>78</v>
      </c>
      <c r="D91" s="16">
        <v>24</v>
      </c>
      <c r="E91" s="17">
        <v>120</v>
      </c>
      <c r="F91" s="17">
        <f>IF(ISNUMBER(E91),D91*E91,"")</f>
        <v>2880</v>
      </c>
    </row>
    <row r="92" spans="1:6" x14ac:dyDescent="0.25">
      <c r="A92" s="12" t="s">
        <v>1099</v>
      </c>
      <c r="B92" s="13" t="s">
        <v>1100</v>
      </c>
      <c r="C92" s="14" t="s">
        <v>78</v>
      </c>
      <c r="D92" s="14" t="s">
        <v>21</v>
      </c>
      <c r="E92" s="15" t="s">
        <v>22</v>
      </c>
      <c r="F92" s="15" t="s">
        <v>23</v>
      </c>
    </row>
    <row r="93" spans="1:6" x14ac:dyDescent="0.25">
      <c r="A93" s="12" t="s">
        <v>1101</v>
      </c>
      <c r="B93" s="13" t="s">
        <v>1102</v>
      </c>
      <c r="C93" s="14" t="s">
        <v>78</v>
      </c>
      <c r="D93" s="14" t="s">
        <v>879</v>
      </c>
      <c r="E93" s="15" t="s">
        <v>22</v>
      </c>
      <c r="F93" s="15" t="s">
        <v>23</v>
      </c>
    </row>
    <row r="94" spans="1:2" s="2" customFormat="1" x14ac:dyDescent="0.25">
      <c r="A94" s="2" t="s">
        <v>1103</v>
      </c>
      <c r="B94" s="5" t="s">
        <v>1104</v>
      </c>
    </row>
    <row r="95" spans="1:6" x14ac:dyDescent="0.25">
      <c r="A95" s="12" t="s">
        <v>1105</v>
      </c>
      <c r="B95" s="13" t="s">
        <v>1106</v>
      </c>
      <c r="C95" s="14" t="s">
        <v>78</v>
      </c>
      <c r="D95" s="14" t="s">
        <v>879</v>
      </c>
      <c r="E95" s="15" t="s">
        <v>22</v>
      </c>
      <c r="F95" s="15" t="s">
        <v>23</v>
      </c>
    </row>
    <row r="96" spans="1:6" x14ac:dyDescent="0.25">
      <c r="A96" s="12" t="s">
        <v>1107</v>
      </c>
      <c r="B96" s="13" t="s">
        <v>1108</v>
      </c>
      <c r="C96" s="14" t="s">
        <v>78</v>
      </c>
      <c r="D96" s="14" t="s">
        <v>21</v>
      </c>
      <c r="E96" s="15" t="s">
        <v>22</v>
      </c>
      <c r="F96" s="15" t="s">
        <v>23</v>
      </c>
    </row>
    <row r="97" spans="1:6" x14ac:dyDescent="0.25">
      <c r="A97" s="12" t="s">
        <v>1109</v>
      </c>
      <c r="B97" s="13" t="s">
        <v>1110</v>
      </c>
      <c r="C97" s="14" t="s">
        <v>78</v>
      </c>
      <c r="D97" s="14" t="s">
        <v>879</v>
      </c>
      <c r="E97" s="15" t="s">
        <v>22</v>
      </c>
      <c r="F97" s="15" t="s">
        <v>23</v>
      </c>
    </row>
    <row r="98" spans="1:6" x14ac:dyDescent="0.25">
      <c r="A98" s="12" t="s">
        <v>1111</v>
      </c>
      <c r="B98" s="13" t="s">
        <v>1112</v>
      </c>
      <c r="C98" s="14" t="s">
        <v>78</v>
      </c>
      <c r="D98" s="14" t="s">
        <v>21</v>
      </c>
      <c r="E98" s="15" t="s">
        <v>22</v>
      </c>
      <c r="F98" s="15" t="s">
        <v>23</v>
      </c>
    </row>
    <row r="99" spans="1:6" x14ac:dyDescent="0.25">
      <c r="A99" s="12" t="s">
        <v>1113</v>
      </c>
      <c r="B99" s="13" t="s">
        <v>1114</v>
      </c>
      <c r="C99" s="14" t="s">
        <v>1078</v>
      </c>
      <c r="D99" s="14" t="s">
        <v>21</v>
      </c>
      <c r="E99" s="15" t="s">
        <v>22</v>
      </c>
      <c r="F99" s="15" t="s">
        <v>23</v>
      </c>
    </row>
    <row r="100" spans="1:6" x14ac:dyDescent="0.25">
      <c r="A100" s="12" t="s">
        <v>1115</v>
      </c>
      <c r="B100" s="13" t="s">
        <v>1116</v>
      </c>
      <c r="C100" s="14" t="s">
        <v>249</v>
      </c>
      <c r="D100" s="14" t="s">
        <v>21</v>
      </c>
      <c r="E100" s="15" t="s">
        <v>22</v>
      </c>
      <c r="F100" s="15" t="s">
        <v>23</v>
      </c>
    </row>
    <row r="101" spans="1:2" s="2" customFormat="1" x14ac:dyDescent="0.25">
      <c r="A101" s="2" t="s">
        <v>1117</v>
      </c>
      <c r="B101" s="5" t="s">
        <v>1118</v>
      </c>
    </row>
    <row r="102" spans="1:6" x14ac:dyDescent="0.25">
      <c r="A102" s="12" t="s">
        <v>1119</v>
      </c>
      <c r="B102" s="13" t="s">
        <v>1120</v>
      </c>
      <c r="C102" s="14" t="s">
        <v>78</v>
      </c>
      <c r="D102" s="14" t="s">
        <v>21</v>
      </c>
      <c r="E102" s="15" t="s">
        <v>22</v>
      </c>
      <c r="F102" s="15" t="s">
        <v>23</v>
      </c>
    </row>
    <row r="103" spans="1:6" x14ac:dyDescent="0.25">
      <c r="A103" s="12" t="s">
        <v>1121</v>
      </c>
      <c r="B103" s="13" t="s">
        <v>1122</v>
      </c>
      <c r="C103" s="14" t="s">
        <v>78</v>
      </c>
      <c r="D103" s="14" t="s">
        <v>21</v>
      </c>
      <c r="E103" s="15" t="s">
        <v>22</v>
      </c>
      <c r="F103" s="15" t="s">
        <v>23</v>
      </c>
    </row>
    <row r="104" spans="1:6" x14ac:dyDescent="0.25">
      <c r="A104" s="12" t="s">
        <v>1123</v>
      </c>
      <c r="B104" s="13" t="s">
        <v>1124</v>
      </c>
      <c r="C104" s="14" t="s">
        <v>78</v>
      </c>
      <c r="D104" s="14" t="s">
        <v>21</v>
      </c>
      <c r="E104" s="15" t="s">
        <v>22</v>
      </c>
      <c r="F104" s="15" t="s">
        <v>23</v>
      </c>
    </row>
    <row r="105" spans="1:6" x14ac:dyDescent="0.25">
      <c r="A105" s="12" t="s">
        <v>1125</v>
      </c>
      <c r="B105" s="13" t="s">
        <v>1126</v>
      </c>
      <c r="C105" s="14" t="s">
        <v>78</v>
      </c>
      <c r="D105" s="14" t="s">
        <v>21</v>
      </c>
      <c r="E105" s="15" t="s">
        <v>22</v>
      </c>
      <c r="F105" s="15" t="s">
        <v>23</v>
      </c>
    </row>
    <row r="106" spans="1:6" x14ac:dyDescent="0.25">
      <c r="A106" s="12" t="s">
        <v>1127</v>
      </c>
      <c r="B106" s="13" t="s">
        <v>1128</v>
      </c>
      <c r="C106" s="14" t="s">
        <v>78</v>
      </c>
      <c r="D106" s="14" t="s">
        <v>21</v>
      </c>
      <c r="E106" s="15" t="s">
        <v>22</v>
      </c>
      <c r="F106" s="15" t="s">
        <v>23</v>
      </c>
    </row>
    <row r="107" spans="1:6" x14ac:dyDescent="0.25">
      <c r="A107" s="12" t="s">
        <v>1129</v>
      </c>
      <c r="B107" s="13" t="s">
        <v>1130</v>
      </c>
      <c r="C107" s="14" t="s">
        <v>78</v>
      </c>
      <c r="D107" s="14" t="s">
        <v>21</v>
      </c>
      <c r="E107" s="15" t="s">
        <v>22</v>
      </c>
      <c r="F107" s="15" t="s">
        <v>23</v>
      </c>
    </row>
    <row r="108" spans="1:6" x14ac:dyDescent="0.25">
      <c r="A108" s="12" t="s">
        <v>1131</v>
      </c>
      <c r="B108" s="13" t="s">
        <v>1132</v>
      </c>
      <c r="C108" s="14" t="s">
        <v>78</v>
      </c>
      <c r="D108" s="14" t="s">
        <v>21</v>
      </c>
      <c r="E108" s="15" t="s">
        <v>22</v>
      </c>
      <c r="F108" s="15" t="s">
        <v>23</v>
      </c>
    </row>
    <row r="109" spans="1:6" x14ac:dyDescent="0.25">
      <c r="A109" s="12" t="s">
        <v>1133</v>
      </c>
      <c r="B109" s="13" t="s">
        <v>1134</v>
      </c>
      <c r="C109" s="14" t="s">
        <v>78</v>
      </c>
      <c r="D109" s="14" t="s">
        <v>21</v>
      </c>
      <c r="E109" s="15" t="s">
        <v>22</v>
      </c>
      <c r="F109" s="15" t="s">
        <v>23</v>
      </c>
    </row>
    <row r="110" spans="1:6" x14ac:dyDescent="0.25">
      <c r="A110" s="12" t="s">
        <v>1135</v>
      </c>
      <c r="B110" s="13" t="s">
        <v>1136</v>
      </c>
      <c r="C110" s="14" t="s">
        <v>78</v>
      </c>
      <c r="D110" s="14" t="s">
        <v>21</v>
      </c>
      <c r="E110" s="15" t="s">
        <v>22</v>
      </c>
      <c r="F110" s="15" t="s">
        <v>23</v>
      </c>
    </row>
    <row r="111" spans="1:6" x14ac:dyDescent="0.25">
      <c r="A111" s="12" t="s">
        <v>1137</v>
      </c>
      <c r="B111" s="13" t="s">
        <v>1138</v>
      </c>
      <c r="C111" s="14" t="s">
        <v>78</v>
      </c>
      <c r="D111" s="14" t="s">
        <v>21</v>
      </c>
      <c r="E111" s="15" t="s">
        <v>22</v>
      </c>
      <c r="F111" s="15" t="s">
        <v>23</v>
      </c>
    </row>
    <row r="112" spans="1:6" x14ac:dyDescent="0.25">
      <c r="A112" s="12" t="s">
        <v>1139</v>
      </c>
      <c r="B112" s="13" t="s">
        <v>1140</v>
      </c>
      <c r="C112" s="14" t="s">
        <v>78</v>
      </c>
      <c r="D112" s="14" t="s">
        <v>21</v>
      </c>
      <c r="E112" s="15" t="s">
        <v>22</v>
      </c>
      <c r="F112" s="15" t="s">
        <v>23</v>
      </c>
    </row>
    <row r="113" spans="1:6" x14ac:dyDescent="0.25">
      <c r="A113" s="12" t="s">
        <v>1141</v>
      </c>
      <c r="B113" s="13" t="s">
        <v>1142</v>
      </c>
      <c r="C113" s="14" t="s">
        <v>78</v>
      </c>
      <c r="D113" s="14" t="s">
        <v>21</v>
      </c>
      <c r="E113" s="15" t="s">
        <v>22</v>
      </c>
      <c r="F113" s="15" t="s">
        <v>23</v>
      </c>
    </row>
    <row r="114" spans="1:6" x14ac:dyDescent="0.25">
      <c r="A114" s="12" t="s">
        <v>1143</v>
      </c>
      <c r="B114" s="13" t="s">
        <v>1144</v>
      </c>
      <c r="C114" s="14" t="s">
        <v>78</v>
      </c>
      <c r="D114" s="14" t="s">
        <v>21</v>
      </c>
      <c r="E114" s="15" t="s">
        <v>22</v>
      </c>
      <c r="F114" s="15" t="s">
        <v>23</v>
      </c>
    </row>
    <row r="115" spans="1:6" x14ac:dyDescent="0.25">
      <c r="A115" s="12" t="s">
        <v>1145</v>
      </c>
      <c r="B115" s="13" t="s">
        <v>1146</v>
      </c>
      <c r="C115" s="14" t="s">
        <v>78</v>
      </c>
      <c r="D115" s="16">
        <v>54</v>
      </c>
      <c r="E115" s="17">
        <v>70</v>
      </c>
      <c r="F115" s="17">
        <f>IF(ISNUMBER(E115),D115*E115,"")</f>
        <v>3780</v>
      </c>
    </row>
    <row r="116" spans="1:6" x14ac:dyDescent="0.25">
      <c r="A116" s="12" t="s">
        <v>1147</v>
      </c>
      <c r="B116" s="13" t="s">
        <v>1148</v>
      </c>
      <c r="C116" s="14" t="s">
        <v>78</v>
      </c>
      <c r="D116" s="14" t="s">
        <v>21</v>
      </c>
      <c r="E116" s="15" t="s">
        <v>22</v>
      </c>
      <c r="F116" s="15" t="s">
        <v>23</v>
      </c>
    </row>
    <row r="117" spans="1:6" x14ac:dyDescent="0.25">
      <c r="A117" s="12" t="s">
        <v>1149</v>
      </c>
      <c r="B117" s="13" t="s">
        <v>1150</v>
      </c>
      <c r="C117" s="14" t="s">
        <v>78</v>
      </c>
      <c r="D117" s="14" t="s">
        <v>21</v>
      </c>
      <c r="E117" s="15" t="s">
        <v>22</v>
      </c>
      <c r="F117" s="15" t="s">
        <v>23</v>
      </c>
    </row>
    <row r="118" spans="1:6" x14ac:dyDescent="0.25">
      <c r="A118" s="12" t="s">
        <v>1151</v>
      </c>
      <c r="B118" s="13" t="s">
        <v>1152</v>
      </c>
      <c r="C118" s="14" t="s">
        <v>78</v>
      </c>
      <c r="D118" s="14" t="s">
        <v>21</v>
      </c>
      <c r="E118" s="15" t="s">
        <v>22</v>
      </c>
      <c r="F118" s="15" t="s">
        <v>23</v>
      </c>
    </row>
    <row r="119" spans="1:6" x14ac:dyDescent="0.25">
      <c r="A119" s="12" t="s">
        <v>1153</v>
      </c>
      <c r="B119" s="13" t="s">
        <v>1154</v>
      </c>
      <c r="C119" s="14" t="s">
        <v>78</v>
      </c>
      <c r="D119" s="16">
        <v>162</v>
      </c>
      <c r="E119" s="17">
        <v>20</v>
      </c>
      <c r="F119" s="17">
        <f>IF(ISNUMBER(E119),D119*E119,"")</f>
        <v>3240</v>
      </c>
    </row>
    <row r="120" spans="1:6" x14ac:dyDescent="0.25">
      <c r="A120" s="12" t="s">
        <v>1155</v>
      </c>
      <c r="B120" s="13" t="s">
        <v>1156</v>
      </c>
      <c r="C120" s="14" t="s">
        <v>78</v>
      </c>
      <c r="D120" s="14" t="s">
        <v>21</v>
      </c>
      <c r="E120" s="15" t="s">
        <v>22</v>
      </c>
      <c r="F120" s="15" t="s">
        <v>23</v>
      </c>
    </row>
    <row r="121" spans="1:6" x14ac:dyDescent="0.25">
      <c r="A121" s="12" t="s">
        <v>1157</v>
      </c>
      <c r="B121" s="13" t="s">
        <v>1158</v>
      </c>
      <c r="C121" s="14" t="s">
        <v>78</v>
      </c>
      <c r="D121" s="14" t="s">
        <v>21</v>
      </c>
      <c r="E121" s="15" t="s">
        <v>22</v>
      </c>
      <c r="F121" s="15" t="s">
        <v>23</v>
      </c>
    </row>
    <row r="122" spans="1:6" x14ac:dyDescent="0.25">
      <c r="A122" s="12" t="s">
        <v>1159</v>
      </c>
      <c r="B122" s="13" t="s">
        <v>1160</v>
      </c>
      <c r="C122" s="14" t="s">
        <v>78</v>
      </c>
      <c r="D122" s="14" t="s">
        <v>21</v>
      </c>
      <c r="E122" s="15" t="s">
        <v>22</v>
      </c>
      <c r="F122" s="15" t="s">
        <v>23</v>
      </c>
    </row>
    <row r="123" spans="1:2" s="2" customFormat="1" x14ac:dyDescent="0.25">
      <c r="A123" s="2" t="s">
        <v>1161</v>
      </c>
      <c r="B123" s="5" t="s">
        <v>1162</v>
      </c>
    </row>
    <row r="124" spans="1:6" x14ac:dyDescent="0.25">
      <c r="A124" s="12" t="s">
        <v>1163</v>
      </c>
      <c r="B124" s="13" t="s">
        <v>1164</v>
      </c>
      <c r="C124" s="14" t="s">
        <v>78</v>
      </c>
      <c r="D124" s="14" t="s">
        <v>21</v>
      </c>
      <c r="E124" s="15" t="s">
        <v>22</v>
      </c>
      <c r="F124" s="15" t="s">
        <v>23</v>
      </c>
    </row>
    <row r="125" spans="1:6" x14ac:dyDescent="0.25">
      <c r="A125" s="12" t="s">
        <v>1165</v>
      </c>
      <c r="B125" s="13" t="s">
        <v>1166</v>
      </c>
      <c r="C125" s="14" t="s">
        <v>78</v>
      </c>
      <c r="D125" s="14" t="s">
        <v>21</v>
      </c>
      <c r="E125" s="15" t="s">
        <v>22</v>
      </c>
      <c r="F125" s="15" t="s">
        <v>23</v>
      </c>
    </row>
    <row r="126" spans="1:6" x14ac:dyDescent="0.25">
      <c r="A126" s="12" t="s">
        <v>1167</v>
      </c>
      <c r="B126" s="13" t="s">
        <v>1168</v>
      </c>
      <c r="C126" s="14" t="s">
        <v>78</v>
      </c>
      <c r="D126" s="14" t="s">
        <v>21</v>
      </c>
      <c r="E126" s="15" t="s">
        <v>22</v>
      </c>
      <c r="F126" s="15" t="s">
        <v>23</v>
      </c>
    </row>
    <row r="127" spans="2:6" s="2" customFormat="1" x14ac:dyDescent="0.25">
      <c r="B127" s="2" t="s">
        <v>1169</v>
      </c>
      <c r="F127" s="18">
        <f>IF(SUM(F10:F126)=0,"",SUM(F10:F126))</f>
        <v>32730</v>
      </c>
    </row>
  </sheetData>
  <pageSetup paperSize="9" orientation="portrait" fitToWidth="1" fitToHeight="0"/>
  <headerFooter>
    <oddFooter>&amp;L&amp;8Generated with Ground Intel&amp;R&amp;8Page &amp;P of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s="2" t="s">
        <v>3</v>
      </c>
    </row>
    <row r="7" spans="1:6" x14ac:dyDescent="0.25">
      <c r="A7" s="3" t="s">
        <v>4</v>
      </c>
      <c r="B7" s="3" t="s">
        <v>5</v>
      </c>
      <c r="C7" s="3" t="s">
        <v>6</v>
      </c>
      <c r="D7" s="3" t="s">
        <v>7</v>
      </c>
      <c r="E7" s="3" t="s">
        <v>8</v>
      </c>
      <c r="F7" s="3" t="s">
        <v>9</v>
      </c>
    </row>
    <row r="8" spans="5:6" x14ac:dyDescent="0.25">
      <c r="E8" s="4" t="s">
        <v>10</v>
      </c>
      <c r="F8" s="4" t="s">
        <v>10</v>
      </c>
    </row>
    <row r="9" spans="1:2" s="2" customFormat="1" x14ac:dyDescent="0.25">
      <c r="A9" s="2" t="s">
        <v>1170</v>
      </c>
      <c r="B9" s="5" t="s">
        <v>1171</v>
      </c>
    </row>
    <row r="10" spans="2:2" s="2" customFormat="1" x14ac:dyDescent="0.25">
      <c r="B10" s="5" t="s">
        <v>1172</v>
      </c>
    </row>
    <row r="11" spans="1:6" x14ac:dyDescent="0.25">
      <c r="A11" s="12" t="s">
        <v>1173</v>
      </c>
      <c r="B11" s="13" t="s">
        <v>1174</v>
      </c>
      <c r="C11" s="14" t="s">
        <v>78</v>
      </c>
      <c r="D11" s="14" t="s">
        <v>21</v>
      </c>
      <c r="E11" s="15" t="s">
        <v>22</v>
      </c>
      <c r="F11" s="15" t="s">
        <v>23</v>
      </c>
    </row>
    <row r="12" spans="1:6" x14ac:dyDescent="0.25">
      <c r="A12" s="12" t="s">
        <v>1175</v>
      </c>
      <c r="B12" s="13" t="s">
        <v>1176</v>
      </c>
      <c r="C12" s="14" t="s">
        <v>78</v>
      </c>
      <c r="D12" s="14" t="s">
        <v>21</v>
      </c>
      <c r="E12" s="15" t="s">
        <v>22</v>
      </c>
      <c r="F12" s="15" t="s">
        <v>23</v>
      </c>
    </row>
    <row r="13" spans="1:6" x14ac:dyDescent="0.25">
      <c r="A13" s="12" t="s">
        <v>1177</v>
      </c>
      <c r="B13" s="13" t="s">
        <v>1178</v>
      </c>
      <c r="C13" s="14" t="s">
        <v>78</v>
      </c>
      <c r="D13" s="14" t="s">
        <v>21</v>
      </c>
      <c r="E13" s="15" t="s">
        <v>22</v>
      </c>
      <c r="F13" s="15" t="s">
        <v>23</v>
      </c>
    </row>
    <row r="14" spans="1:6" x14ac:dyDescent="0.25">
      <c r="A14" s="12" t="s">
        <v>1179</v>
      </c>
      <c r="B14" s="13" t="s">
        <v>1180</v>
      </c>
      <c r="C14" s="14" t="s">
        <v>78</v>
      </c>
      <c r="D14" s="14" t="s">
        <v>21</v>
      </c>
      <c r="E14" s="15" t="s">
        <v>22</v>
      </c>
      <c r="F14" s="15" t="s">
        <v>23</v>
      </c>
    </row>
    <row r="15" spans="1:6" x14ac:dyDescent="0.25">
      <c r="A15" s="12" t="s">
        <v>1181</v>
      </c>
      <c r="B15" s="13" t="s">
        <v>1182</v>
      </c>
      <c r="C15" s="14" t="s">
        <v>78</v>
      </c>
      <c r="D15" s="14" t="s">
        <v>21</v>
      </c>
      <c r="E15" s="15" t="s">
        <v>22</v>
      </c>
      <c r="F15" s="15" t="s">
        <v>23</v>
      </c>
    </row>
    <row r="16" spans="1:6" x14ac:dyDescent="0.25">
      <c r="A16" s="12" t="s">
        <v>1183</v>
      </c>
      <c r="B16" s="13" t="s">
        <v>1184</v>
      </c>
      <c r="C16" s="14" t="s">
        <v>78</v>
      </c>
      <c r="D16" s="14" t="s">
        <v>21</v>
      </c>
      <c r="E16" s="15" t="s">
        <v>22</v>
      </c>
      <c r="F16" s="15" t="s">
        <v>23</v>
      </c>
    </row>
    <row r="17" spans="2:6" s="2" customFormat="1" x14ac:dyDescent="0.25">
      <c r="B17" s="2" t="s">
        <v>1185</v>
      </c>
      <c r="F17" s="18" t="str">
        <f>IF(SUM(F10:F16)=0,"",SUM(F10:F16))</f>
        <v/>
      </c>
    </row>
  </sheetData>
  <pageSetup paperSize="9" orientation="portrait" fitToWidth="1" fitToHeight="0"/>
  <headerFooter>
    <oddFooter>&amp;L&amp;8Generated with Ground Intel&amp;R&amp;8Page &amp;P of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FormatPr defaultRowHeight="15" outlineLevelRow="0" outlineLevelCol="0" x14ac:dyDescent="55"/>
  <cols>
    <col min="1" max="1" width="6" customWidth="1"/>
    <col min="2" max="2" width="62" customWidth="1"/>
    <col min="3" max="3" width="18" customWidth="1"/>
  </cols>
  <sheetData>
    <row r="1" ht="30" customHeight="1" spans="1:1" x14ac:dyDescent="0.25">
      <c r="A1" s="1" t="s">
        <v>1186</v>
      </c>
    </row>
    <row r="2" spans="1:1" x14ac:dyDescent="0.25">
      <c r="A2" t="s">
        <v>1</v>
      </c>
    </row>
    <row r="3" spans="1:1" x14ac:dyDescent="0.25">
      <c r="A3" s="2" t="s">
        <v>3</v>
      </c>
    </row>
    <row r="4" spans="3:3" x14ac:dyDescent="0.25">
      <c r="C4" s="4" t="s">
        <v>10</v>
      </c>
    </row>
    <row r="5" spans="1:3" x14ac:dyDescent="0.25">
      <c r="A5" t="s">
        <v>1187</v>
      </c>
      <c r="B5" t="s">
        <v>12</v>
      </c>
      <c r="C5" s="23">
        <f>'Section A'!F71</f>
        <v>4900</v>
      </c>
    </row>
    <row r="6" spans="1:3" x14ac:dyDescent="0.25">
      <c r="A6" t="s">
        <v>1188</v>
      </c>
      <c r="B6" t="s">
        <v>1189</v>
      </c>
      <c r="C6" s="23">
        <f>'Section B'!F45</f>
        <v>72975</v>
      </c>
    </row>
    <row r="7" spans="1:3" x14ac:dyDescent="0.25">
      <c r="A7" t="s">
        <v>1190</v>
      </c>
      <c r="B7" t="s">
        <v>237</v>
      </c>
      <c r="C7" s="23">
        <f>'Section C'!F112</f>
        <v>55300</v>
      </c>
    </row>
    <row r="8" spans="1:3" x14ac:dyDescent="0.25">
      <c r="A8" t="s">
        <v>1191</v>
      </c>
      <c r="B8" t="s">
        <v>431</v>
      </c>
      <c r="C8" s="23">
        <f>'Section D'!F74</f>
        <v>14850</v>
      </c>
    </row>
    <row r="9" spans="1:3" x14ac:dyDescent="0.25">
      <c r="A9" t="s">
        <v>1192</v>
      </c>
      <c r="B9" t="s">
        <v>561</v>
      </c>
      <c r="C9" s="23">
        <f>'Section E'!F32</f>
        <v>7009</v>
      </c>
    </row>
    <row r="10" spans="1:3" x14ac:dyDescent="0.25">
      <c r="A10" t="s">
        <v>1193</v>
      </c>
      <c r="B10" t="s">
        <v>605</v>
      </c>
      <c r="C10" s="23" t="str">
        <f>'Section F'!F37</f>
        <v/>
      </c>
    </row>
    <row r="11" spans="1:3" x14ac:dyDescent="0.25">
      <c r="A11" t="s">
        <v>1194</v>
      </c>
      <c r="B11" t="s">
        <v>659</v>
      </c>
      <c r="C11" s="23">
        <f>'Section G'!F25</f>
        <v>35273</v>
      </c>
    </row>
    <row r="12" spans="1:3" x14ac:dyDescent="0.25">
      <c r="A12" t="s">
        <v>1195</v>
      </c>
      <c r="B12" t="s">
        <v>687</v>
      </c>
      <c r="C12" s="23">
        <f>'Section H'!F68</f>
        <v>8595</v>
      </c>
    </row>
    <row r="13" spans="1:3" x14ac:dyDescent="0.25">
      <c r="A13" t="s">
        <v>1196</v>
      </c>
      <c r="B13" t="s">
        <v>800</v>
      </c>
      <c r="C13" s="23">
        <f>'Section I'!F49</f>
        <v>15465</v>
      </c>
    </row>
    <row r="14" spans="1:3" x14ac:dyDescent="0.25">
      <c r="A14" t="s">
        <v>1197</v>
      </c>
      <c r="B14" t="s">
        <v>1198</v>
      </c>
      <c r="C14" s="23">
        <f>'Section J'!F37</f>
        <v>3900</v>
      </c>
    </row>
    <row r="15" spans="1:3" x14ac:dyDescent="0.25">
      <c r="A15" t="s">
        <v>1199</v>
      </c>
      <c r="B15" t="s">
        <v>933</v>
      </c>
      <c r="C15" s="23">
        <f>'Section K'!F127</f>
        <v>32730</v>
      </c>
    </row>
    <row r="16" spans="1:3" x14ac:dyDescent="0.25">
      <c r="A16" t="s">
        <v>1200</v>
      </c>
      <c r="B16" t="s">
        <v>1171</v>
      </c>
      <c r="C16" s="23" t="str">
        <f>'Section L'!F17</f>
        <v/>
      </c>
    </row>
    <row r="17" spans="2:3" s="2" customFormat="1" x14ac:dyDescent="0.25">
      <c r="B17" s="2" t="str">
        <f>IF(C20=0,"Subtotal","Subtotal of the items priced")</f>
        <v>Subtotal of the items priced</v>
      </c>
      <c r="C17" s="24">
        <f>SUM(C5:C16)</f>
        <v>250997</v>
      </c>
    </row>
    <row r="18" spans="2:3" x14ac:dyDescent="0.25">
      <c r="B18" t="s">
        <v>1201</v>
      </c>
      <c r="C18" s="23">
        <f>ROUND(C17*10/100,2)</f>
        <v>25099.7</v>
      </c>
    </row>
    <row r="19" spans="2:3" s="2" customFormat="1" x14ac:dyDescent="0.25">
      <c r="B19" s="2" t="str">
        <f>IF(C20=0,"Total, excluding VAT","Incomplete total, excluding VAT")</f>
        <v>Incomplete total, excluding VAT</v>
      </c>
      <c r="C19" s="18">
        <f>C17+C18</f>
        <v>276096.7</v>
      </c>
    </row>
    <row r="20" spans="2:3" s="2" customFormat="1" x14ac:dyDescent="0.25">
      <c r="B20" s="2" t="str">
        <f>IF(C20=0,"Every measured item is priced","Measured items with no rate, not in the total")</f>
        <v>Measured items with no rate, not in the total</v>
      </c>
      <c r="C20" s="25">
        <f>SUMPRODUCT(ISNUMBER('Section A'!D10:D70)*(1-ISNUMBER('Section A'!E10:E70)))+SUMPRODUCT(ISNUMBER('Section B'!D10:D44)*(1-ISNUMBER('Section B'!E10:E44)))+SUMPRODUCT(ISNUMBER('Section C'!D10:D111)*(1-ISNUMBER('Section C'!E10:E111)))+SUMPRODUCT(ISNUMBER('Section D'!D10:D73)*(1-ISNUMBER('Section D'!E10:E73)))+SUMPRODUCT(ISNUMBER('Section E'!D10:D31)*(1-ISNUMBER('Section E'!E10:E31)))+SUMPRODUCT(ISNUMBER('Section F'!D10:D36)*(1-ISNUMBER('Section F'!E10:E36)))+SUMPRODUCT(ISNUMBER('Section G'!D10:D24)*(1-ISNUMBER('Section G'!E10:E24)))+SUMPRODUCT(ISNUMBER('Section H'!D10:D67)*(1-ISNUMBER('Section H'!E10:E67)))+SUMPRODUCT(ISNUMBER('Section I'!D10:D48)*(1-ISNUMBER('Section I'!E10:E48)))+SUMPRODUCT(ISNUMBER('Section J'!D10:D36)*(1-ISNUMBER('Section J'!E10:E36)))+SUMPRODUCT(ISNUMBER('Section K'!D10:D126)*(1-ISNUMBER('Section K'!E10:E126)))+SUMPRODUCT(ISNUMBER('Section L'!D10:D16)*(1-ISNUMBER('Section L'!E10:E16)))</f>
        <v>39</v>
      </c>
    </row>
    <row r="22" spans="2:2" x14ac:dyDescent="0.25">
      <c r="B22" s="26" t="s">
        <v>1202</v>
      </c>
    </row>
    <row r="23" spans="2:2" x14ac:dyDescent="0.25">
      <c r="B23" s="26" t="s">
        <v>1203</v>
      </c>
    </row>
    <row r="24" spans="2:2" x14ac:dyDescent="0.25">
      <c r="B24" s="26" t="s">
        <v>1204</v>
      </c>
    </row>
  </sheetData>
  <conditionalFormatting sqref="B19:C20">
    <cfRule type="expression" dxfId="0" priority="1">
      <formula>$C$20&gt;0</formula>
    </cfRule>
  </conditionalFormatting>
  <pageMargins left="0.7" right="0.7" top="0.75" bottom="0.75" header="0.3" footer="0.3"/>
  <pageSetup orientation="portrait" horizontalDpi="4294967295" verticalDpi="4294967295" scale="100" fitToWidth="1" fitToHeight="1"/>
  <headerFooter>
    <oddFooter>&amp;L&amp;8Generated with Ground Intel&amp;R&amp;8Page &amp;P of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3"/>
  <sheetFormatPr defaultRowHeight="15" outlineLevelRow="0" outlineLevelCol="0" x14ac:dyDescent="55"/>
  <cols>
    <col min="1" max="1" width="3" customWidth="1"/>
    <col min="2" max="2" width="120" customWidth="1"/>
  </cols>
  <sheetData>
    <row r="1" ht="30" customHeight="1" x14ac:dyDescent="0.25"/>
    <row r="2" spans="2:2" x14ac:dyDescent="0.25">
      <c r="B2" s="5" t="s">
        <v>1205</v>
      </c>
    </row>
    <row r="3" spans="2:2" x14ac:dyDescent="0.25">
      <c r="B3" s="26" t="s">
        <v>1206</v>
      </c>
    </row>
    <row r="4" spans="2:2" x14ac:dyDescent="0.25">
      <c r="B4" s="26" t="s">
        <v>1207</v>
      </c>
    </row>
    <row r="5" spans="2:2" x14ac:dyDescent="0.25">
      <c r="B5" s="26" t="s">
        <v>1208</v>
      </c>
    </row>
    <row r="6" spans="2:2" x14ac:dyDescent="0.25">
      <c r="B6" s="26" t="s">
        <v>1202</v>
      </c>
    </row>
    <row r="7" spans="2:2" x14ac:dyDescent="0.25">
      <c r="B7" s="26" t="s">
        <v>1203</v>
      </c>
    </row>
    <row r="8" spans="2:2" x14ac:dyDescent="0.25">
      <c r="B8" s="26" t="s">
        <v>1204</v>
      </c>
    </row>
    <row r="9" spans="2:2" x14ac:dyDescent="0.25">
      <c r="B9" s="26" t="s">
        <v>1209</v>
      </c>
    </row>
    <row r="10" spans="2:2" x14ac:dyDescent="0.25">
      <c r="B10" s="26" t="s">
        <v>1210</v>
      </c>
    </row>
    <row r="11" spans="2:2" x14ac:dyDescent="0.25">
      <c r="B11" s="26" t="s">
        <v>1211</v>
      </c>
    </row>
    <row r="12" spans="2:2" x14ac:dyDescent="0.25">
      <c r="B12" s="26" t="s">
        <v>1212</v>
      </c>
    </row>
    <row r="13" spans="2:2" x14ac:dyDescent="0.25">
      <c r="B13" s="26" t="s">
        <v>1213</v>
      </c>
    </row>
    <row r="14" spans="2:2" x14ac:dyDescent="0.25">
      <c r="B14" s="26" t="s">
        <v>1214</v>
      </c>
    </row>
    <row r="15" spans="2:2" x14ac:dyDescent="0.25">
      <c r="B15" s="26" t="s">
        <v>1215</v>
      </c>
    </row>
    <row r="16" spans="2:2" x14ac:dyDescent="0.25">
      <c r="B16" s="26" t="s">
        <v>1216</v>
      </c>
    </row>
    <row r="17" spans="2:2" x14ac:dyDescent="0.25">
      <c r="B17" s="26" t="s">
        <v>1217</v>
      </c>
    </row>
    <row r="18" spans="2:2" x14ac:dyDescent="0.25">
      <c r="B18" s="26" t="s">
        <v>1218</v>
      </c>
    </row>
    <row r="19" spans="2:2" x14ac:dyDescent="0.25">
      <c r="B19" s="26" t="s">
        <v>1219</v>
      </c>
    </row>
    <row r="20" spans="2:2" x14ac:dyDescent="0.25">
      <c r="B20" s="26" t="s">
        <v>1220</v>
      </c>
    </row>
    <row r="21" spans="2:2" x14ac:dyDescent="0.25">
      <c r="B21" s="26" t="s">
        <v>1221</v>
      </c>
    </row>
    <row r="22" spans="2:2" x14ac:dyDescent="0.25">
      <c r="B22" s="26" t="s">
        <v>1222</v>
      </c>
    </row>
    <row r="23" spans="2:2" x14ac:dyDescent="0.25">
      <c r="B23" s="26" t="s">
        <v>1223</v>
      </c>
    </row>
    <row r="24" spans="2:2" x14ac:dyDescent="0.25">
      <c r="B24" s="26" t="s">
        <v>1224</v>
      </c>
    </row>
    <row r="25" spans="2:2" x14ac:dyDescent="0.25">
      <c r="B25" s="26" t="s">
        <v>1225</v>
      </c>
    </row>
    <row r="26" spans="2:2" x14ac:dyDescent="0.25">
      <c r="B26" s="26" t="s">
        <v>1226</v>
      </c>
    </row>
    <row r="27" spans="2:2" x14ac:dyDescent="0.25">
      <c r="B27" s="26" t="s">
        <v>1227</v>
      </c>
    </row>
    <row r="28" spans="2:2" x14ac:dyDescent="0.25">
      <c r="B28" s="26" t="s">
        <v>1228</v>
      </c>
    </row>
    <row r="29" spans="2:2" x14ac:dyDescent="0.25">
      <c r="B29" s="26" t="s">
        <v>1229</v>
      </c>
    </row>
    <row r="30" spans="2:2" x14ac:dyDescent="0.25">
      <c r="B30" s="26" t="s">
        <v>1230</v>
      </c>
    </row>
    <row r="31" spans="2:2" x14ac:dyDescent="0.25">
      <c r="B31" s="26" t="s">
        <v>1231</v>
      </c>
    </row>
    <row r="32" spans="2:2" x14ac:dyDescent="0.25">
      <c r="B32" s="26" t="s">
        <v>1232</v>
      </c>
    </row>
    <row r="33" spans="2:2" x14ac:dyDescent="0.25">
      <c r="B33" s="26" t="s">
        <v>1233</v>
      </c>
    </row>
  </sheetData>
  <pageMargins left="0.7" right="0.7" top="0.75" bottom="0.75" header="0.3" footer="0.3"/>
  <pageSetup orientation="portrait" horizontalDpi="4294967295" verticalDpi="4294967295" scale="100" fitToWidth="1" fitToHeight="1"/>
  <headerFooter>
    <oddFooter>&amp;L&amp;8Generated with Ground Intel&amp;R&amp;8Page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Section A</vt:lpstr>
      <vt:lpstr>Section B</vt:lpstr>
      <vt:lpstr>Section C</vt:lpstr>
      <vt:lpstr>Section D</vt:lpstr>
      <vt:lpstr>Section E</vt:lpstr>
      <vt:lpstr>Section F</vt:lpstr>
      <vt:lpstr>Section G</vt:lpstr>
      <vt:lpstr>Section H</vt:lpstr>
      <vt:lpstr>Section I</vt:lpstr>
      <vt:lpstr>Section J</vt:lpstr>
      <vt:lpstr>Section K</vt:lpstr>
      <vt:lpstr>Section L</vt:lpstr>
      <vt:lpstr>Summary</vt:lpstr>
      <vt:lpstr>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Ground Intel</dc:creator>
  <dc:title/>
  <dc:subject/>
  <dc:description/>
  <cp:keywords/>
  <cp:category/>
  <cp:lastModifiedBy>Unknown</cp:lastModifiedBy>
  <dcterms:created xsi:type="dcterms:W3CDTF">2026-10-08T11:02:39Z</dcterms:created>
  <dcterms:modified xsi:type="dcterms:W3CDTF">2026-10-08T11:02:39Z</dcterms:modified>
</cp:coreProperties>
</file>